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G:\ESFA\Financial Aid\Archived Information\Annual Reports\2024-25\"/>
    </mc:Choice>
  </mc:AlternateContent>
  <xr:revisionPtr revIDLastSave="0" documentId="13_ncr:1_{6CA3ED87-D9C5-49D4-B3CF-19DDF7E48DCD}" xr6:coauthVersionLast="47" xr6:coauthVersionMax="47" xr10:uidLastSave="{00000000-0000-0000-0000-000000000000}"/>
  <bookViews>
    <workbookView xWindow="13550" yWindow="-14020" windowWidth="38620" windowHeight="21100" xr2:uid="{00000000-000D-0000-FFFF-FFFF00000000}"/>
  </bookViews>
  <sheets>
    <sheet name="Cover Page" sheetId="3" r:id="rId1"/>
    <sheet name="Dollar Total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3" i="1" l="1"/>
  <c r="AC59" i="1"/>
  <c r="AC29" i="1"/>
  <c r="AC19" i="1" l="1"/>
  <c r="AC62" i="1" s="1"/>
  <c r="AB53" i="1"/>
  <c r="AB59" i="1" l="1"/>
  <c r="AB29" i="1"/>
  <c r="AB19" i="1"/>
  <c r="AA53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AA59" i="1"/>
  <c r="AA29" i="1"/>
  <c r="AB62" i="1" l="1"/>
  <c r="AA62" i="1"/>
  <c r="Z59" i="1"/>
  <c r="Z29" i="1"/>
  <c r="Y29" i="1"/>
  <c r="Z62" i="1" l="1"/>
  <c r="Y59" i="1"/>
  <c r="Y53" i="1"/>
  <c r="Y62" i="1" l="1"/>
  <c r="X62" i="1"/>
  <c r="W53" i="1" l="1"/>
  <c r="W59" i="1"/>
  <c r="W29" i="1"/>
  <c r="W62" i="1" l="1"/>
  <c r="V59" i="1"/>
  <c r="V53" i="1" l="1"/>
  <c r="V29" i="1" l="1"/>
  <c r="V62" i="1" l="1"/>
  <c r="U53" i="1"/>
  <c r="U62" i="1" l="1"/>
  <c r="T53" i="1"/>
  <c r="T59" i="1"/>
  <c r="T29" i="1"/>
  <c r="T62" i="1" l="1"/>
  <c r="S53" i="1"/>
  <c r="S59" i="1"/>
  <c r="S29" i="1"/>
  <c r="S62" i="1" l="1"/>
  <c r="R59" i="1"/>
  <c r="R53" i="1"/>
  <c r="R29" i="1"/>
  <c r="R62" i="1" l="1"/>
  <c r="Q59" i="1"/>
  <c r="Q53" i="1"/>
  <c r="Q29" i="1"/>
  <c r="Q62" i="1" l="1"/>
  <c r="P53" i="1"/>
  <c r="P59" i="1"/>
  <c r="P29" i="1" l="1"/>
  <c r="P62" i="1" l="1"/>
  <c r="O53" i="1"/>
  <c r="O59" i="1"/>
  <c r="O29" i="1"/>
  <c r="O62" i="1" l="1"/>
  <c r="N53" i="1"/>
  <c r="N59" i="1"/>
  <c r="N29" i="1"/>
  <c r="E19" i="1"/>
  <c r="F19" i="1"/>
  <c r="G19" i="1"/>
  <c r="H19" i="1"/>
  <c r="I19" i="1"/>
  <c r="J19" i="1"/>
  <c r="K19" i="1"/>
  <c r="L19" i="1"/>
  <c r="D19" i="1"/>
  <c r="M53" i="1"/>
  <c r="M59" i="1"/>
  <c r="M29" i="1"/>
  <c r="C53" i="1"/>
  <c r="D53" i="1"/>
  <c r="E53" i="1"/>
  <c r="F53" i="1"/>
  <c r="G53" i="1"/>
  <c r="H53" i="1"/>
  <c r="I53" i="1"/>
  <c r="J53" i="1"/>
  <c r="K53" i="1"/>
  <c r="L53" i="1"/>
  <c r="B53" i="1"/>
  <c r="L59" i="1"/>
  <c r="L29" i="1"/>
  <c r="C59" i="1"/>
  <c r="D59" i="1"/>
  <c r="E59" i="1"/>
  <c r="F59" i="1"/>
  <c r="G59" i="1"/>
  <c r="H59" i="1"/>
  <c r="I59" i="1"/>
  <c r="K59" i="1"/>
  <c r="B59" i="1"/>
  <c r="J29" i="1"/>
  <c r="I29" i="1"/>
  <c r="G29" i="1"/>
  <c r="F29" i="1"/>
  <c r="C19" i="1"/>
  <c r="B19" i="1"/>
  <c r="E29" i="1"/>
  <c r="D29" i="1"/>
  <c r="C29" i="1"/>
  <c r="B29" i="1"/>
  <c r="I62" i="1" l="1"/>
  <c r="C62" i="1"/>
  <c r="J62" i="1"/>
  <c r="F62" i="1"/>
  <c r="H62" i="1"/>
  <c r="E62" i="1"/>
  <c r="G62" i="1"/>
  <c r="L62" i="1"/>
  <c r="K62" i="1"/>
  <c r="B62" i="1"/>
  <c r="D62" i="1"/>
  <c r="N62" i="1"/>
  <c r="M62" i="1"/>
</calcChain>
</file>

<file path=xl/sharedStrings.xml><?xml version="1.0" encoding="utf-8"?>
<sst xmlns="http://schemas.openxmlformats.org/spreadsheetml/2006/main" count="87" uniqueCount="86">
  <si>
    <t>Federal Aid:</t>
  </si>
  <si>
    <t>Pell Grant</t>
  </si>
  <si>
    <t>SEOG</t>
  </si>
  <si>
    <t>Federal Work Study</t>
  </si>
  <si>
    <t>Total Federal Dollars</t>
  </si>
  <si>
    <t>Institutional Aid:</t>
  </si>
  <si>
    <t>Part-time In-county Scholarship</t>
  </si>
  <si>
    <t>Part-time Out-of-county Scholarship</t>
  </si>
  <si>
    <t>Total Institutional Dollars</t>
  </si>
  <si>
    <t>State Aid:</t>
  </si>
  <si>
    <t>State Nursing Scholarship</t>
  </si>
  <si>
    <t>Total State Dollars</t>
  </si>
  <si>
    <t>Total Financial Aid Dollars</t>
  </si>
  <si>
    <t>Summary of Barton County Community College Financial Aid by Dollar Totals</t>
  </si>
  <si>
    <t>CNA/CMA Scholarship</t>
  </si>
  <si>
    <t>Misc. Community Scholarships:</t>
  </si>
  <si>
    <t>Summary of Financial Aid</t>
  </si>
  <si>
    <t>SDS Grant</t>
  </si>
  <si>
    <t>1997-98</t>
  </si>
  <si>
    <t>1998-99</t>
  </si>
  <si>
    <t>1999-00</t>
  </si>
  <si>
    <t>2000-01</t>
  </si>
  <si>
    <t>2001-02</t>
  </si>
  <si>
    <t>SSS Grant</t>
  </si>
  <si>
    <t>Student Loans</t>
  </si>
  <si>
    <t>Parent Loans</t>
  </si>
  <si>
    <t>Boost Scholarships</t>
  </si>
  <si>
    <t>Incentive Scholarships</t>
  </si>
  <si>
    <t>Academic Scholarships</t>
  </si>
  <si>
    <t>GPA Scholarships</t>
  </si>
  <si>
    <t>Trustees Scholarships</t>
  </si>
  <si>
    <t>2002-03</t>
  </si>
  <si>
    <t>ACT Scholarships</t>
  </si>
  <si>
    <t>2003-04</t>
  </si>
  <si>
    <t>2004-05</t>
  </si>
  <si>
    <t>Misc Loans (Alternative)</t>
  </si>
  <si>
    <t>2005-06</t>
  </si>
  <si>
    <t>2006-07</t>
  </si>
  <si>
    <t>ACG Grants</t>
  </si>
  <si>
    <t>Staff Scholarships</t>
  </si>
  <si>
    <t>Over 65 Scholarships</t>
  </si>
  <si>
    <t>Silver Cougar Club Scholarships</t>
  </si>
  <si>
    <t>Other Misc Scholarships</t>
  </si>
  <si>
    <t>Total Miscellaneous Dollars</t>
  </si>
  <si>
    <t>CCAMPIS Grant</t>
  </si>
  <si>
    <t>2007-08</t>
  </si>
  <si>
    <t>Presidential Scholarships</t>
  </si>
  <si>
    <t>Departmental/Activity Scholarships</t>
  </si>
  <si>
    <t>Partial Athletic Scholarships</t>
  </si>
  <si>
    <t>2008-09</t>
  </si>
  <si>
    <t>Aid Year--</t>
  </si>
  <si>
    <t>Trooper Bill Scholarship</t>
  </si>
  <si>
    <t>Barton County Community College's Financial Aid Office's Detailed Annual Report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</si>
  <si>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</si>
  <si>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</si>
  <si>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</si>
  <si>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</si>
  <si>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</si>
  <si>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</si>
  <si>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</si>
  <si>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</si>
  <si>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Athletic Scholarships</t>
  </si>
  <si>
    <t>Foundation</t>
  </si>
  <si>
    <t>2017-18</t>
  </si>
  <si>
    <t>2018-19</t>
  </si>
  <si>
    <t>2019-20</t>
  </si>
  <si>
    <t>LSAMP Grant</t>
  </si>
  <si>
    <t>Prepared by Myrna Perkins</t>
  </si>
  <si>
    <t>Chief Accreditation Officer | Director of Financial Aid</t>
  </si>
  <si>
    <t>Silver Promise Scholarships</t>
  </si>
  <si>
    <t>2020-21</t>
  </si>
  <si>
    <t>HEERF</t>
  </si>
  <si>
    <t>State Ethnic Scholarship</t>
  </si>
  <si>
    <t>State Teaching Scholarship</t>
  </si>
  <si>
    <t>State General Scholarship</t>
  </si>
  <si>
    <t>State Technical/Vocational Scholarship</t>
  </si>
  <si>
    <t>Barton County Community College</t>
  </si>
  <si>
    <t>2021-22</t>
  </si>
  <si>
    <t>State KS Promise Scholarship</t>
  </si>
  <si>
    <t>2022-23</t>
  </si>
  <si>
    <t>Misc Grants</t>
  </si>
  <si>
    <t>2023-24</t>
  </si>
  <si>
    <t>Upward Bound &amp; CK Upward Bound</t>
  </si>
  <si>
    <t>2024-25</t>
  </si>
  <si>
    <t>State Hero Scholarship</t>
  </si>
  <si>
    <t>Mischellaneous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</si>
</sst>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8"/>
      <name val="Arial"/>
      <family val="2"/>
    </font>
    <font>
      <sz val="10"/>
      <color theme="8"/>
      <name val="Arial"/>
      <family val="2"/>
    </font>
    <font>
      <b/>
      <sz val="11"/>
      <color theme="8"/>
      <name val="Arial"/>
      <family val="2"/>
    </font>
    <font>
      <sz val="11"/>
      <color theme="8"/>
      <name val="Arial"/>
      <family val="2"/>
    </font>
    <font>
      <b/>
      <sz val="11"/>
      <color theme="1"/>
      <name val="Arial"/>
      <family val="2"/>
    </font>
    <font>
      <b/>
      <sz val="14"/>
      <color theme="8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1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16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5" fontId="6" fillId="0" borderId="0" xfId="0" applyNumberFormat="1" applyFont="1" applyAlignment="1">
      <alignment horizontal="left"/>
    </xf>
    <xf numFmtId="3" fontId="2" fillId="0" borderId="0" xfId="0" applyNumberFormat="1" applyFont="1"/>
    <xf numFmtId="3" fontId="0" fillId="0" borderId="0" xfId="0" applyNumberForma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4" fontId="1" fillId="0" borderId="0" xfId="0" applyNumberFormat="1" applyFont="1" applyAlignment="1">
      <alignment horizont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3" fontId="9" fillId="2" borderId="0" xfId="0" applyNumberFormat="1" applyFont="1" applyFill="1"/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16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10" fillId="2" borderId="0" xfId="0" applyFont="1" applyFill="1" applyBorder="1"/>
    <xf numFmtId="0" fontId="9" fillId="2" borderId="0" xfId="0" applyFont="1" applyFill="1" applyBorder="1"/>
    <xf numFmtId="3" fontId="9" fillId="2" borderId="0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3" fontId="11" fillId="2" borderId="0" xfId="0" applyNumberFormat="1" applyFont="1" applyFill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7" fillId="4" borderId="2" xfId="0" applyFont="1" applyFill="1" applyBorder="1"/>
    <xf numFmtId="3" fontId="7" fillId="5" borderId="2" xfId="0" applyNumberFormat="1" applyFont="1" applyFill="1" applyBorder="1"/>
    <xf numFmtId="0" fontId="7" fillId="5" borderId="2" xfId="0" applyFont="1" applyFill="1" applyBorder="1"/>
    <xf numFmtId="3" fontId="7" fillId="6" borderId="2" xfId="0" applyNumberFormat="1" applyFont="1" applyFill="1" applyBorder="1"/>
    <xf numFmtId="0" fontId="7" fillId="6" borderId="2" xfId="0" applyFont="1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0" fontId="12" fillId="4" borderId="0" xfId="0" applyFont="1" applyFill="1"/>
    <xf numFmtId="3" fontId="12" fillId="4" borderId="0" xfId="0" applyNumberFormat="1" applyFont="1" applyFill="1"/>
    <xf numFmtId="4" fontId="12" fillId="4" borderId="0" xfId="0" applyNumberFormat="1" applyFont="1" applyFill="1"/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CD3FE"/>
      <color rgb="FF0177C1"/>
      <color rgb="FF62C3FE"/>
      <color rgb="FFDACAAA"/>
      <color rgb="FFB6985A"/>
      <color rgb="FFFEFEDA"/>
      <color rgb="FFFFFEC6"/>
      <color rgb="FFF3FEDA"/>
      <color rgb="FFCADCFA"/>
      <color rgb="FFDCE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1196975</xdr:colOff>
      <xdr:row>11</xdr:row>
      <xdr:rowOff>60325</xdr:rowOff>
    </xdr:from>
    <xdr:to>
      <xdr:col>0</xdr:col>
      <xdr:colOff>4937125</xdr:colOff>
      <xdr:row>26</xdr:row>
      <xdr:rowOff>21248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BA807E-EE9F-97D4-C461-9802DBA03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2041525"/>
          <a:ext cx="3740150" cy="2437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arton">
  <a:themeElements>
    <a:clrScheme name="Barton">
      <a:dk1>
        <a:srgbClr val="5C5C5C"/>
      </a:dk1>
      <a:lt1>
        <a:srgbClr val="F2F2F2"/>
      </a:lt1>
      <a:dk2>
        <a:srgbClr val="003E83"/>
      </a:dk2>
      <a:lt2>
        <a:srgbClr val="0177C1"/>
      </a:lt2>
      <a:accent1>
        <a:srgbClr val="C2C5C7"/>
      </a:accent1>
      <a:accent2>
        <a:srgbClr val="CCE2FA"/>
      </a:accent2>
      <a:accent3>
        <a:srgbClr val="CDB462"/>
      </a:accent3>
      <a:accent4>
        <a:srgbClr val="0056B4"/>
      </a:accent4>
      <a:accent5>
        <a:srgbClr val="FFFFFF"/>
      </a:accent5>
      <a:accent6>
        <a:srgbClr val="0177C1"/>
      </a:accent6>
      <a:hlink>
        <a:srgbClr val="003E83"/>
      </a:hlink>
      <a:folHlink>
        <a:srgbClr val="003E8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34"/>
  <sheetViews>
    <sheetView showGridLines="0" tabSelected="1" view="pageLayout" zoomScaleNormal="100" workbookViewId="0">
      <selection activeCell="A11" sqref="A11"/>
    </sheetView>
  </sheetViews>
  <sheetFormatPr defaultRowHeight="12.75" x14ac:dyDescent="0.2"/>
  <cols>
    <col min="1" max="1" width="82.28515625" customWidth="1"/>
  </cols>
  <sheetData>
    <row r="5" spans="1:1" ht="18" x14ac:dyDescent="0.25">
      <c r="A5" s="46" t="s">
        <v>76</v>
      </c>
    </row>
    <row r="6" spans="1:1" ht="18" x14ac:dyDescent="0.25">
      <c r="A6" s="47" t="s">
        <v>16</v>
      </c>
    </row>
    <row r="7" spans="1:1" ht="15.75" x14ac:dyDescent="0.25">
      <c r="A7" s="16">
        <v>45947</v>
      </c>
    </row>
    <row r="32" spans="1:1" ht="15.75" x14ac:dyDescent="0.25">
      <c r="A32" s="48" t="s">
        <v>67</v>
      </c>
    </row>
    <row r="33" spans="1:1" ht="15.75" x14ac:dyDescent="0.25">
      <c r="A33" s="48" t="s">
        <v>68</v>
      </c>
    </row>
    <row r="34" spans="1:1" ht="15.75" x14ac:dyDescent="0.25">
      <c r="A34" s="2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opLeftCell="A3" zoomScale="115" zoomScaleNormal="115" workbookViewId="0">
      <pane xSplit="1" ySplit="2" topLeftCell="B5" activePane="bottomRight" state="frozen"/>
      <selection activeCell="A3" sqref="A3"/>
      <selection pane="topRight" activeCell="B3" sqref="B3"/>
      <selection pane="bottomLeft" activeCell="A4" sqref="A4"/>
      <selection pane="bottomRight" activeCell="F18" sqref="F18"/>
    </sheetView>
  </sheetViews>
  <sheetFormatPr defaultRowHeight="12.75" x14ac:dyDescent="0.2"/>
  <cols>
    <col min="1" max="1" width="33.140625" customWidth="1"/>
    <col min="2" max="2" width="13.85546875" bestFit="1" customWidth="1"/>
    <col min="3" max="4" width="12" customWidth="1"/>
    <col min="5" max="5" width="12.85546875" customWidth="1"/>
    <col min="6" max="6" width="12.7109375" customWidth="1"/>
    <col min="7" max="7" width="13.28515625" customWidth="1"/>
    <col min="8" max="8" width="12.85546875" customWidth="1"/>
    <col min="9" max="12" width="13.85546875" bestFit="1" customWidth="1"/>
    <col min="13" max="13" width="11.42578125" bestFit="1" customWidth="1"/>
    <col min="14" max="14" width="14.5703125" customWidth="1"/>
    <col min="15" max="15" width="11.42578125" bestFit="1" customWidth="1"/>
    <col min="16" max="16" width="12.7109375" bestFit="1" customWidth="1"/>
    <col min="17" max="17" width="13.140625" customWidth="1"/>
    <col min="18" max="20" width="11.42578125" bestFit="1" customWidth="1"/>
    <col min="21" max="21" width="12" customWidth="1"/>
    <col min="22" max="22" width="13.5703125" customWidth="1"/>
    <col min="23" max="23" width="12.7109375" bestFit="1" customWidth="1"/>
    <col min="24" max="25" width="12.7109375" style="13" bestFit="1" customWidth="1"/>
    <col min="26" max="29" width="12.7109375" bestFit="1" customWidth="1"/>
  </cols>
  <sheetData>
    <row r="1" spans="1:29" s="1" customFormat="1" ht="34.5" customHeight="1" x14ac:dyDescent="0.25">
      <c r="A1" s="3" t="s">
        <v>13</v>
      </c>
      <c r="X1" s="12"/>
      <c r="Y1" s="12"/>
    </row>
    <row r="2" spans="1:29" ht="61.5" customHeight="1" x14ac:dyDescent="0.2"/>
    <row r="3" spans="1:29" s="18" customFormat="1" ht="61.5" customHeight="1" x14ac:dyDescent="0.2">
      <c r="A3" s="17" t="s">
        <v>52</v>
      </c>
      <c r="X3" s="19"/>
      <c r="Y3" s="19"/>
    </row>
    <row r="4" spans="1:29" s="26" customFormat="1" ht="15" x14ac:dyDescent="0.25">
      <c r="A4" s="20" t="s">
        <v>50</v>
      </c>
      <c r="B4" s="21" t="s">
        <v>18</v>
      </c>
      <c r="C4" s="21" t="s">
        <v>19</v>
      </c>
      <c r="D4" s="21" t="s">
        <v>20</v>
      </c>
      <c r="E4" s="21" t="s">
        <v>21</v>
      </c>
      <c r="F4" s="22" t="s">
        <v>22</v>
      </c>
      <c r="G4" s="21" t="s">
        <v>31</v>
      </c>
      <c r="H4" s="21" t="s">
        <v>33</v>
      </c>
      <c r="I4" s="21" t="s">
        <v>34</v>
      </c>
      <c r="J4" s="21" t="s">
        <v>36</v>
      </c>
      <c r="K4" s="21" t="s">
        <v>37</v>
      </c>
      <c r="L4" s="21" t="s">
        <v>45</v>
      </c>
      <c r="M4" s="21" t="s">
        <v>49</v>
      </c>
      <c r="N4" s="21" t="s">
        <v>53</v>
      </c>
      <c r="O4" s="21" t="s">
        <v>54</v>
      </c>
      <c r="P4" s="21" t="s">
        <v>55</v>
      </c>
      <c r="Q4" s="21" t="s">
        <v>56</v>
      </c>
      <c r="R4" s="21" t="s">
        <v>57</v>
      </c>
      <c r="S4" s="21" t="s">
        <v>58</v>
      </c>
      <c r="T4" s="21" t="s">
        <v>59</v>
      </c>
      <c r="U4" s="21" t="s">
        <v>60</v>
      </c>
      <c r="V4" s="21" t="s">
        <v>63</v>
      </c>
      <c r="W4" s="23" t="s">
        <v>64</v>
      </c>
      <c r="X4" s="24" t="s">
        <v>65</v>
      </c>
      <c r="Y4" s="25" t="s">
        <v>70</v>
      </c>
      <c r="Z4" s="25" t="s">
        <v>77</v>
      </c>
      <c r="AA4" s="25" t="s">
        <v>79</v>
      </c>
      <c r="AB4" s="25" t="s">
        <v>81</v>
      </c>
      <c r="AC4" s="25" t="s">
        <v>83</v>
      </c>
    </row>
    <row r="5" spans="1:29" s="9" customFormat="1" ht="15" x14ac:dyDescent="0.25">
      <c r="A5" s="10"/>
      <c r="B5" s="5"/>
      <c r="C5" s="5"/>
      <c r="D5" s="5"/>
      <c r="E5" s="5"/>
      <c r="F5" s="8"/>
      <c r="G5" s="5"/>
      <c r="H5" s="5"/>
      <c r="I5" s="5"/>
      <c r="J5" s="5"/>
      <c r="K5" s="5"/>
      <c r="L5" s="5"/>
      <c r="M5" s="5"/>
      <c r="X5" s="14"/>
      <c r="Y5" s="14"/>
    </row>
    <row r="6" spans="1:29" s="28" customFormat="1" ht="15" x14ac:dyDescent="0.25">
      <c r="A6" s="27" t="s">
        <v>0</v>
      </c>
      <c r="X6" s="29"/>
      <c r="Y6" s="29"/>
    </row>
    <row r="7" spans="1:29" s="37" customFormat="1" x14ac:dyDescent="0.2">
      <c r="A7" s="35" t="s">
        <v>1</v>
      </c>
      <c r="B7" s="36">
        <v>975054</v>
      </c>
      <c r="C7" s="36">
        <v>1120583</v>
      </c>
      <c r="D7" s="36">
        <v>1223608</v>
      </c>
      <c r="E7" s="36">
        <v>1307198</v>
      </c>
      <c r="F7" s="36">
        <v>1669749</v>
      </c>
      <c r="G7" s="36">
        <v>1938577</v>
      </c>
      <c r="H7" s="36">
        <v>2057694</v>
      </c>
      <c r="I7" s="36">
        <v>1894818</v>
      </c>
      <c r="J7" s="36">
        <v>1601984</v>
      </c>
      <c r="K7" s="36">
        <v>1590371</v>
      </c>
      <c r="L7" s="36">
        <v>1537663</v>
      </c>
      <c r="M7" s="36">
        <v>1591624</v>
      </c>
      <c r="N7" s="36">
        <v>2753523</v>
      </c>
      <c r="O7" s="36">
        <v>3451517</v>
      </c>
      <c r="P7" s="36">
        <v>3672696</v>
      </c>
      <c r="Q7" s="36">
        <v>3344280</v>
      </c>
      <c r="R7" s="36">
        <v>3157919</v>
      </c>
      <c r="S7" s="36">
        <v>3131393</v>
      </c>
      <c r="T7" s="36">
        <v>3143045</v>
      </c>
      <c r="U7" s="36">
        <v>2546612</v>
      </c>
      <c r="V7" s="36">
        <v>2824683</v>
      </c>
      <c r="W7" s="36">
        <v>3439088</v>
      </c>
      <c r="X7" s="36">
        <v>3629684</v>
      </c>
      <c r="Y7" s="36">
        <v>3330098</v>
      </c>
      <c r="Z7" s="36">
        <v>3534595</v>
      </c>
      <c r="AA7" s="36">
        <v>3681623</v>
      </c>
      <c r="AB7" s="36">
        <v>4329346</v>
      </c>
      <c r="AC7" s="36">
        <v>5168913</v>
      </c>
    </row>
    <row r="8" spans="1:29" s="39" customFormat="1" x14ac:dyDescent="0.2">
      <c r="A8" s="35" t="s">
        <v>2</v>
      </c>
      <c r="B8" s="38">
        <v>59497</v>
      </c>
      <c r="C8" s="38">
        <v>38000</v>
      </c>
      <c r="D8" s="38">
        <v>24557</v>
      </c>
      <c r="E8" s="38">
        <v>21248</v>
      </c>
      <c r="F8" s="38">
        <v>25516</v>
      </c>
      <c r="G8" s="38">
        <v>28155</v>
      </c>
      <c r="H8" s="38">
        <v>20577</v>
      </c>
      <c r="I8" s="38">
        <v>20377</v>
      </c>
      <c r="J8" s="38">
        <v>20577</v>
      </c>
      <c r="K8" s="38">
        <v>25196</v>
      </c>
      <c r="L8" s="38">
        <v>24438</v>
      </c>
      <c r="M8" s="38">
        <v>27780</v>
      </c>
      <c r="N8" s="38">
        <v>24417</v>
      </c>
      <c r="O8" s="38">
        <v>22949</v>
      </c>
      <c r="P8" s="38">
        <v>29723</v>
      </c>
      <c r="Q8" s="38">
        <v>43654</v>
      </c>
      <c r="R8" s="38">
        <v>41300</v>
      </c>
      <c r="S8" s="38">
        <v>35200</v>
      </c>
      <c r="T8" s="38">
        <v>23175</v>
      </c>
      <c r="U8" s="38">
        <v>35072</v>
      </c>
      <c r="V8" s="38">
        <v>32382</v>
      </c>
      <c r="W8" s="38">
        <v>43600</v>
      </c>
      <c r="X8" s="38">
        <v>44793</v>
      </c>
      <c r="Y8" s="38">
        <v>69500</v>
      </c>
      <c r="Z8" s="38">
        <v>76170</v>
      </c>
      <c r="AA8" s="38">
        <v>66500</v>
      </c>
      <c r="AB8" s="38">
        <v>95870</v>
      </c>
      <c r="AC8" s="38">
        <v>99000</v>
      </c>
    </row>
    <row r="9" spans="1:29" s="37" customFormat="1" x14ac:dyDescent="0.2">
      <c r="A9" s="35" t="s">
        <v>71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424000</v>
      </c>
      <c r="Y9" s="36">
        <v>784417</v>
      </c>
      <c r="Z9" s="36">
        <v>2155728</v>
      </c>
      <c r="AA9" s="37">
        <v>0</v>
      </c>
      <c r="AB9" s="37">
        <v>0</v>
      </c>
      <c r="AC9" s="37">
        <v>0</v>
      </c>
    </row>
    <row r="10" spans="1:29" s="39" customFormat="1" x14ac:dyDescent="0.2">
      <c r="A10" s="35" t="s">
        <v>38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44500</v>
      </c>
      <c r="L10" s="38">
        <v>21500</v>
      </c>
      <c r="M10" s="38">
        <v>11600</v>
      </c>
      <c r="N10" s="38">
        <v>37303</v>
      </c>
      <c r="O10" s="38">
        <v>41676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8">
        <v>0</v>
      </c>
      <c r="Y10" s="38">
        <v>0</v>
      </c>
      <c r="Z10" s="39">
        <v>0</v>
      </c>
      <c r="AA10" s="39">
        <v>0</v>
      </c>
      <c r="AB10" s="39">
        <v>0</v>
      </c>
      <c r="AC10" s="39">
        <v>0</v>
      </c>
    </row>
    <row r="11" spans="1:29" s="37" customFormat="1" x14ac:dyDescent="0.2">
      <c r="A11" s="35" t="s">
        <v>3</v>
      </c>
      <c r="B11" s="36">
        <v>105335</v>
      </c>
      <c r="C11" s="36">
        <v>106421</v>
      </c>
      <c r="D11" s="36">
        <v>93453</v>
      </c>
      <c r="E11" s="36">
        <v>87070</v>
      </c>
      <c r="F11" s="36">
        <v>110813</v>
      </c>
      <c r="G11" s="36">
        <v>102711</v>
      </c>
      <c r="H11" s="36">
        <v>86721</v>
      </c>
      <c r="I11" s="36">
        <v>89597</v>
      </c>
      <c r="J11" s="36">
        <v>99704</v>
      </c>
      <c r="K11" s="36">
        <v>59049</v>
      </c>
      <c r="L11" s="36">
        <v>48613</v>
      </c>
      <c r="M11" s="36">
        <v>48393</v>
      </c>
      <c r="N11" s="36">
        <v>51166</v>
      </c>
      <c r="O11" s="36">
        <v>42263</v>
      </c>
      <c r="P11" s="36">
        <v>52703</v>
      </c>
      <c r="Q11" s="36">
        <v>47226</v>
      </c>
      <c r="R11" s="36">
        <v>46346</v>
      </c>
      <c r="S11" s="36">
        <v>50347</v>
      </c>
      <c r="T11" s="36">
        <v>42793</v>
      </c>
      <c r="U11" s="36">
        <v>48165</v>
      </c>
      <c r="V11" s="36">
        <v>42285</v>
      </c>
      <c r="W11" s="36">
        <v>36923</v>
      </c>
      <c r="X11" s="36">
        <v>38225</v>
      </c>
      <c r="Y11" s="36">
        <v>26261</v>
      </c>
      <c r="Z11" s="36">
        <v>35658</v>
      </c>
      <c r="AA11" s="36">
        <v>33408</v>
      </c>
      <c r="AB11" s="36">
        <v>24986</v>
      </c>
      <c r="AC11" s="36">
        <v>46659</v>
      </c>
    </row>
    <row r="12" spans="1:29" s="39" customFormat="1" x14ac:dyDescent="0.2">
      <c r="A12" s="35" t="s">
        <v>24</v>
      </c>
      <c r="B12" s="38">
        <v>769134</v>
      </c>
      <c r="C12" s="38">
        <v>818120</v>
      </c>
      <c r="D12" s="38">
        <v>892046</v>
      </c>
      <c r="E12" s="38">
        <v>976167</v>
      </c>
      <c r="F12" s="38">
        <v>1127083</v>
      </c>
      <c r="G12" s="38">
        <v>1111533</v>
      </c>
      <c r="H12" s="38">
        <v>1248879</v>
      </c>
      <c r="I12" s="38">
        <v>1394297</v>
      </c>
      <c r="J12" s="38">
        <v>1472860</v>
      </c>
      <c r="K12" s="38">
        <v>2356870</v>
      </c>
      <c r="L12" s="38">
        <v>2872868</v>
      </c>
      <c r="M12" s="38">
        <v>3483212</v>
      </c>
      <c r="N12" s="38">
        <v>4610071</v>
      </c>
      <c r="O12" s="38">
        <v>4692578</v>
      </c>
      <c r="P12" s="38">
        <v>5226147</v>
      </c>
      <c r="Q12" s="38">
        <v>4349029</v>
      </c>
      <c r="R12" s="38">
        <v>3399179</v>
      </c>
      <c r="S12" s="38">
        <v>3156909</v>
      </c>
      <c r="T12" s="38">
        <v>3106614</v>
      </c>
      <c r="U12" s="38">
        <v>2595055</v>
      </c>
      <c r="V12" s="38">
        <v>2587963</v>
      </c>
      <c r="W12" s="38">
        <v>3352571</v>
      </c>
      <c r="X12" s="38">
        <v>3843435</v>
      </c>
      <c r="Y12" s="38">
        <v>3250160</v>
      </c>
      <c r="Z12" s="38">
        <v>3061183</v>
      </c>
      <c r="AA12" s="38">
        <v>3031837</v>
      </c>
      <c r="AB12" s="38">
        <v>2791864</v>
      </c>
      <c r="AC12" s="38">
        <v>2641454</v>
      </c>
    </row>
    <row r="13" spans="1:29" s="37" customFormat="1" x14ac:dyDescent="0.2">
      <c r="A13" s="35" t="s">
        <v>25</v>
      </c>
      <c r="B13" s="37">
        <v>0</v>
      </c>
      <c r="C13" s="37">
        <v>0</v>
      </c>
      <c r="D13" s="37">
        <v>0</v>
      </c>
      <c r="E13" s="36">
        <v>14672</v>
      </c>
      <c r="F13" s="37">
        <v>2000</v>
      </c>
      <c r="G13" s="36">
        <v>11840</v>
      </c>
      <c r="H13" s="36">
        <v>13000</v>
      </c>
      <c r="I13" s="36">
        <v>36341</v>
      </c>
      <c r="J13" s="36">
        <v>42209</v>
      </c>
      <c r="K13" s="36">
        <v>87301</v>
      </c>
      <c r="L13" s="36">
        <v>51844</v>
      </c>
      <c r="M13" s="36">
        <v>37267</v>
      </c>
      <c r="N13" s="36">
        <v>4874</v>
      </c>
      <c r="O13" s="36">
        <v>8100</v>
      </c>
      <c r="P13" s="36">
        <v>24900</v>
      </c>
      <c r="Q13" s="36">
        <v>2000</v>
      </c>
      <c r="R13" s="37">
        <v>0</v>
      </c>
      <c r="S13" s="36">
        <v>4500</v>
      </c>
      <c r="T13" s="36">
        <v>16961</v>
      </c>
      <c r="U13" s="36">
        <v>29797</v>
      </c>
      <c r="V13" s="36">
        <v>18928</v>
      </c>
      <c r="W13" s="36">
        <v>47506</v>
      </c>
      <c r="X13" s="36">
        <v>39455</v>
      </c>
      <c r="Y13" s="36">
        <v>26000</v>
      </c>
      <c r="Z13" s="36">
        <v>23850</v>
      </c>
      <c r="AA13" s="36">
        <v>12112</v>
      </c>
      <c r="AB13" s="36">
        <v>15100</v>
      </c>
      <c r="AC13" s="36">
        <v>39151</v>
      </c>
    </row>
    <row r="14" spans="1:29" s="39" customFormat="1" x14ac:dyDescent="0.2">
      <c r="A14" s="35" t="s">
        <v>17</v>
      </c>
      <c r="B14" s="39">
        <v>0</v>
      </c>
      <c r="C14" s="39">
        <v>0</v>
      </c>
      <c r="D14" s="39">
        <v>0</v>
      </c>
      <c r="E14" s="38">
        <v>4637</v>
      </c>
      <c r="F14" s="39">
        <v>0</v>
      </c>
      <c r="G14" s="39">
        <v>0</v>
      </c>
      <c r="H14" s="38">
        <v>0</v>
      </c>
      <c r="I14" s="39">
        <v>0</v>
      </c>
      <c r="J14" s="38">
        <v>0</v>
      </c>
      <c r="K14" s="38">
        <v>0</v>
      </c>
      <c r="L14" s="38">
        <v>0</v>
      </c>
      <c r="M14" s="38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8">
        <v>0</v>
      </c>
      <c r="Y14" s="38">
        <v>0</v>
      </c>
      <c r="Z14" s="39">
        <v>0</v>
      </c>
      <c r="AA14" s="39">
        <v>0</v>
      </c>
      <c r="AB14" s="39">
        <v>0</v>
      </c>
      <c r="AC14" s="39">
        <v>0</v>
      </c>
    </row>
    <row r="15" spans="1:29" s="37" customFormat="1" x14ac:dyDescent="0.2">
      <c r="A15" s="35" t="s">
        <v>23</v>
      </c>
      <c r="B15" s="37">
        <v>0</v>
      </c>
      <c r="C15" s="37">
        <v>0</v>
      </c>
      <c r="D15" s="37">
        <v>0</v>
      </c>
      <c r="E15" s="36">
        <v>0</v>
      </c>
      <c r="F15" s="36">
        <v>30477</v>
      </c>
      <c r="G15" s="36">
        <v>34918</v>
      </c>
      <c r="H15" s="36">
        <v>33838</v>
      </c>
      <c r="I15" s="36">
        <v>34851</v>
      </c>
      <c r="J15" s="36">
        <v>50000</v>
      </c>
      <c r="K15" s="36">
        <v>45500</v>
      </c>
      <c r="L15" s="36">
        <v>30000</v>
      </c>
      <c r="M15" s="36">
        <v>30000</v>
      </c>
      <c r="N15" s="36">
        <v>55722</v>
      </c>
      <c r="O15" s="36">
        <v>63000</v>
      </c>
      <c r="P15" s="36">
        <v>45000</v>
      </c>
      <c r="Q15" s="36">
        <v>50638</v>
      </c>
      <c r="R15" s="36">
        <v>45600</v>
      </c>
      <c r="S15" s="36">
        <v>70000</v>
      </c>
      <c r="T15" s="36">
        <v>53400</v>
      </c>
      <c r="U15" s="36">
        <v>40000</v>
      </c>
      <c r="V15" s="36">
        <v>45000</v>
      </c>
      <c r="W15" s="36">
        <v>44420</v>
      </c>
      <c r="X15" s="36">
        <v>90850</v>
      </c>
      <c r="Y15" s="36">
        <v>30000</v>
      </c>
      <c r="Z15" s="36">
        <v>35070</v>
      </c>
      <c r="AA15" s="36">
        <v>35070</v>
      </c>
      <c r="AB15" s="36">
        <v>39466</v>
      </c>
      <c r="AC15" s="36">
        <v>44202</v>
      </c>
    </row>
    <row r="16" spans="1:29" s="39" customFormat="1" x14ac:dyDescent="0.2">
      <c r="A16" s="35" t="s">
        <v>44</v>
      </c>
      <c r="B16" s="39">
        <v>0</v>
      </c>
      <c r="C16" s="39">
        <v>0</v>
      </c>
      <c r="D16" s="39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9247</v>
      </c>
      <c r="L16" s="38">
        <v>26973</v>
      </c>
      <c r="M16" s="38">
        <v>32633.67</v>
      </c>
      <c r="N16" s="38">
        <v>12320</v>
      </c>
      <c r="O16" s="38">
        <v>12322</v>
      </c>
      <c r="P16" s="38">
        <v>5638</v>
      </c>
      <c r="Q16" s="38">
        <v>20067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8">
        <v>0</v>
      </c>
      <c r="Y16" s="38">
        <v>0</v>
      </c>
      <c r="Z16" s="39">
        <v>0</v>
      </c>
      <c r="AA16" s="39">
        <v>0</v>
      </c>
      <c r="AB16" s="39">
        <v>0</v>
      </c>
      <c r="AC16" s="39">
        <v>0</v>
      </c>
    </row>
    <row r="17" spans="1:29" s="37" customFormat="1" x14ac:dyDescent="0.2">
      <c r="A17" s="35" t="s">
        <v>66</v>
      </c>
      <c r="B17" s="37">
        <v>0</v>
      </c>
      <c r="C17" s="37">
        <v>0</v>
      </c>
      <c r="D17" s="37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6">
        <v>6400</v>
      </c>
      <c r="Y17" s="36">
        <v>0</v>
      </c>
      <c r="Z17" s="37">
        <v>0</v>
      </c>
      <c r="AA17" s="37">
        <v>0</v>
      </c>
      <c r="AB17" s="36">
        <v>3500</v>
      </c>
      <c r="AC17" s="37">
        <v>0</v>
      </c>
    </row>
    <row r="18" spans="1:29" s="39" customFormat="1" x14ac:dyDescent="0.2">
      <c r="A18" s="35" t="s">
        <v>80</v>
      </c>
      <c r="B18" s="39">
        <v>0</v>
      </c>
      <c r="C18" s="39">
        <v>0</v>
      </c>
      <c r="D18" s="39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8">
        <v>0</v>
      </c>
      <c r="Y18" s="38">
        <v>0</v>
      </c>
      <c r="Z18" s="39">
        <v>0</v>
      </c>
      <c r="AA18" s="38">
        <v>6000</v>
      </c>
      <c r="AB18" s="38">
        <v>21000</v>
      </c>
      <c r="AC18" s="38">
        <v>0</v>
      </c>
    </row>
    <row r="19" spans="1:29" s="40" customFormat="1" ht="15" x14ac:dyDescent="0.25">
      <c r="A19" s="40" t="s">
        <v>4</v>
      </c>
      <c r="B19" s="41">
        <f>B7+B8+B11+B12+B13+B14+B15</f>
        <v>1909020</v>
      </c>
      <c r="C19" s="41">
        <f>C7+C8+C11+C12+C13+C14+C15</f>
        <v>2083124</v>
      </c>
      <c r="D19" s="41">
        <f>D7+D8+D11+D12+D13+D14+D15+D16</f>
        <v>2233664</v>
      </c>
      <c r="E19" s="41">
        <f t="shared" ref="E19:L19" si="0">E7+E8+E11+E12+E13+E14+E15+E16</f>
        <v>2410992</v>
      </c>
      <c r="F19" s="41">
        <f t="shared" si="0"/>
        <v>2965638</v>
      </c>
      <c r="G19" s="41">
        <f t="shared" si="0"/>
        <v>3227734</v>
      </c>
      <c r="H19" s="41">
        <f t="shared" si="0"/>
        <v>3460709</v>
      </c>
      <c r="I19" s="41">
        <f t="shared" si="0"/>
        <v>3470281</v>
      </c>
      <c r="J19" s="41">
        <f t="shared" si="0"/>
        <v>3287334</v>
      </c>
      <c r="K19" s="41">
        <f t="shared" si="0"/>
        <v>4173534</v>
      </c>
      <c r="L19" s="41">
        <f t="shared" si="0"/>
        <v>4592399</v>
      </c>
      <c r="M19" s="41">
        <f t="shared" ref="M19:W19" si="1">SUM(M7:M18)</f>
        <v>5262509.67</v>
      </c>
      <c r="N19" s="41">
        <f t="shared" si="1"/>
        <v>7549396</v>
      </c>
      <c r="O19" s="41">
        <f t="shared" si="1"/>
        <v>8334405</v>
      </c>
      <c r="P19" s="41">
        <f t="shared" si="1"/>
        <v>9056807</v>
      </c>
      <c r="Q19" s="41">
        <f t="shared" si="1"/>
        <v>7856894</v>
      </c>
      <c r="R19" s="41">
        <f t="shared" si="1"/>
        <v>6690344</v>
      </c>
      <c r="S19" s="41">
        <f t="shared" si="1"/>
        <v>6448349</v>
      </c>
      <c r="T19" s="41">
        <f t="shared" si="1"/>
        <v>6385988</v>
      </c>
      <c r="U19" s="41">
        <f t="shared" si="1"/>
        <v>5294701</v>
      </c>
      <c r="V19" s="41">
        <f t="shared" si="1"/>
        <v>5551241</v>
      </c>
      <c r="W19" s="41">
        <f t="shared" si="1"/>
        <v>6964108</v>
      </c>
      <c r="X19" s="41">
        <f>SUM(X6:X18)</f>
        <v>8116842</v>
      </c>
      <c r="Y19" s="41">
        <f>SUM(Y7:Y18)</f>
        <v>7516436</v>
      </c>
      <c r="Z19" s="41">
        <f>SUM(Z7:Z18)</f>
        <v>8922254</v>
      </c>
      <c r="AA19" s="41">
        <f>SUM(AA7:AA18)</f>
        <v>6866550</v>
      </c>
      <c r="AB19" s="41">
        <f>SUM(AB7:AB18)</f>
        <v>7321132</v>
      </c>
      <c r="AC19" s="41">
        <f>SUM(AC7:AC18)</f>
        <v>8039379</v>
      </c>
    </row>
    <row r="20" spans="1:29" s="4" customFormat="1" ht="15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X20" s="6"/>
      <c r="Y20" s="6"/>
      <c r="AC20" s="6"/>
    </row>
    <row r="21" spans="1:29" s="33" customFormat="1" ht="15" x14ac:dyDescent="0.25">
      <c r="A21" s="27" t="s">
        <v>9</v>
      </c>
      <c r="X21" s="34"/>
      <c r="Y21" s="34"/>
      <c r="AC21" s="34"/>
    </row>
    <row r="22" spans="1:29" s="37" customFormat="1" x14ac:dyDescent="0.2">
      <c r="A22" s="35" t="s">
        <v>73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6">
        <v>0</v>
      </c>
      <c r="Y22" s="36">
        <v>1107</v>
      </c>
      <c r="Z22" s="36">
        <v>1661</v>
      </c>
      <c r="AA22" s="37">
        <v>0</v>
      </c>
      <c r="AB22" s="36">
        <v>1263</v>
      </c>
      <c r="AC22" s="36">
        <v>0</v>
      </c>
    </row>
    <row r="23" spans="1:29" s="39" customFormat="1" x14ac:dyDescent="0.2">
      <c r="A23" s="35" t="s">
        <v>75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8">
        <v>0</v>
      </c>
      <c r="Y23" s="38">
        <v>500</v>
      </c>
      <c r="Z23" s="38">
        <v>7400</v>
      </c>
      <c r="AA23" s="39">
        <v>0</v>
      </c>
      <c r="AB23" s="39">
        <v>900</v>
      </c>
      <c r="AC23" s="38">
        <v>900</v>
      </c>
    </row>
    <row r="24" spans="1:29" s="37" customFormat="1" x14ac:dyDescent="0.2">
      <c r="A24" s="35" t="s">
        <v>72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6">
        <v>0</v>
      </c>
      <c r="Y24" s="36">
        <v>6475</v>
      </c>
      <c r="Z24" s="36">
        <v>4625</v>
      </c>
      <c r="AA24" s="37">
        <v>0</v>
      </c>
      <c r="AB24" s="36">
        <v>2775</v>
      </c>
      <c r="AC24" s="36">
        <v>0</v>
      </c>
    </row>
    <row r="25" spans="1:29" s="39" customFormat="1" x14ac:dyDescent="0.2">
      <c r="A25" s="35" t="s">
        <v>74</v>
      </c>
      <c r="B25" s="38">
        <v>7500</v>
      </c>
      <c r="C25" s="38">
        <v>6500</v>
      </c>
      <c r="D25" s="38">
        <v>11000</v>
      </c>
      <c r="E25" s="38">
        <v>11500</v>
      </c>
      <c r="F25" s="38">
        <v>7750</v>
      </c>
      <c r="G25" s="38">
        <v>0</v>
      </c>
      <c r="H25" s="38">
        <v>0</v>
      </c>
      <c r="I25" s="38">
        <v>1500</v>
      </c>
      <c r="J25" s="38">
        <v>8500</v>
      </c>
      <c r="K25" s="38">
        <v>1500</v>
      </c>
      <c r="L25" s="38">
        <v>3000</v>
      </c>
      <c r="M25" s="38">
        <v>4020</v>
      </c>
      <c r="N25" s="38">
        <v>2575</v>
      </c>
      <c r="O25" s="39">
        <v>5077</v>
      </c>
      <c r="P25" s="38">
        <v>5462</v>
      </c>
      <c r="Q25" s="38">
        <v>1000</v>
      </c>
      <c r="R25" s="38">
        <v>9390</v>
      </c>
      <c r="S25" s="38">
        <v>4254</v>
      </c>
      <c r="T25" s="39">
        <v>800</v>
      </c>
      <c r="U25" s="38">
        <v>1000</v>
      </c>
      <c r="V25" s="39">
        <v>5500</v>
      </c>
      <c r="W25" s="38">
        <v>4738</v>
      </c>
      <c r="X25" s="38">
        <v>8400</v>
      </c>
      <c r="Y25" s="38">
        <v>1000</v>
      </c>
      <c r="Z25" s="39">
        <v>400</v>
      </c>
      <c r="AA25" s="38">
        <v>1000</v>
      </c>
      <c r="AB25" s="38">
        <v>5500</v>
      </c>
      <c r="AC25" s="38">
        <v>1500</v>
      </c>
    </row>
    <row r="26" spans="1:29" s="37" customFormat="1" x14ac:dyDescent="0.2">
      <c r="A26" s="35" t="s">
        <v>84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7">
        <v>0</v>
      </c>
      <c r="P26" s="36">
        <v>0</v>
      </c>
      <c r="Q26" s="36">
        <v>0</v>
      </c>
      <c r="R26" s="36">
        <v>0</v>
      </c>
      <c r="S26" s="36">
        <v>0</v>
      </c>
      <c r="T26" s="37">
        <v>0</v>
      </c>
      <c r="U26" s="36">
        <v>0</v>
      </c>
      <c r="V26" s="37">
        <v>0</v>
      </c>
      <c r="W26" s="36">
        <v>0</v>
      </c>
      <c r="X26" s="36">
        <v>0</v>
      </c>
      <c r="Y26" s="36">
        <v>0</v>
      </c>
      <c r="Z26" s="37">
        <v>0</v>
      </c>
      <c r="AA26" s="36">
        <v>0</v>
      </c>
      <c r="AB26" s="36">
        <v>0</v>
      </c>
      <c r="AC26" s="36">
        <v>5703</v>
      </c>
    </row>
    <row r="27" spans="1:29" s="39" customFormat="1" x14ac:dyDescent="0.2">
      <c r="A27" s="35" t="s">
        <v>10</v>
      </c>
      <c r="B27" s="38">
        <v>19730</v>
      </c>
      <c r="C27" s="38">
        <v>12250</v>
      </c>
      <c r="D27" s="38">
        <v>26603</v>
      </c>
      <c r="E27" s="38">
        <v>40500</v>
      </c>
      <c r="F27" s="38">
        <v>19250</v>
      </c>
      <c r="G27" s="38">
        <v>23500</v>
      </c>
      <c r="H27" s="38">
        <v>18250</v>
      </c>
      <c r="I27" s="38">
        <v>43250</v>
      </c>
      <c r="J27" s="38">
        <v>38500</v>
      </c>
      <c r="K27" s="38">
        <v>17500</v>
      </c>
      <c r="L27" s="38">
        <v>27750</v>
      </c>
      <c r="M27" s="38">
        <v>19250</v>
      </c>
      <c r="N27" s="38">
        <v>10500</v>
      </c>
      <c r="O27" s="38">
        <v>10500</v>
      </c>
      <c r="P27" s="38">
        <v>9500</v>
      </c>
      <c r="Q27" s="38">
        <v>19500</v>
      </c>
      <c r="R27" s="38">
        <v>27500</v>
      </c>
      <c r="S27" s="38">
        <v>19000</v>
      </c>
      <c r="T27" s="38">
        <v>8250</v>
      </c>
      <c r="U27" s="38">
        <v>9750</v>
      </c>
      <c r="V27" s="39">
        <v>1753</v>
      </c>
      <c r="W27" s="38">
        <v>9000</v>
      </c>
      <c r="X27" s="38">
        <v>9000</v>
      </c>
      <c r="Y27" s="38">
        <v>3500</v>
      </c>
      <c r="Z27" s="38">
        <v>0</v>
      </c>
      <c r="AA27" s="38">
        <v>11500</v>
      </c>
      <c r="AB27" s="38">
        <v>2250</v>
      </c>
      <c r="AC27" s="38">
        <v>0</v>
      </c>
    </row>
    <row r="28" spans="1:29" s="37" customFormat="1" x14ac:dyDescent="0.2">
      <c r="A28" s="35" t="s">
        <v>78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W28" s="36"/>
      <c r="X28" s="36"/>
      <c r="Y28" s="36">
        <v>0</v>
      </c>
      <c r="Z28" s="36">
        <v>52277</v>
      </c>
      <c r="AA28" s="36">
        <v>109071</v>
      </c>
      <c r="AB28" s="36">
        <v>106243</v>
      </c>
      <c r="AC28" s="36">
        <v>113440</v>
      </c>
    </row>
    <row r="29" spans="1:29" s="40" customFormat="1" ht="15" x14ac:dyDescent="0.25">
      <c r="A29" s="40" t="s">
        <v>11</v>
      </c>
      <c r="B29" s="41">
        <f>B25+B27</f>
        <v>27230</v>
      </c>
      <c r="C29" s="41">
        <f>C25+C27</f>
        <v>18750</v>
      </c>
      <c r="D29" s="41">
        <f>D25+D27</f>
        <v>37603</v>
      </c>
      <c r="E29" s="41">
        <f>E25+E27</f>
        <v>52000</v>
      </c>
      <c r="F29" s="41">
        <f>SUM(F25:F27)</f>
        <v>27000</v>
      </c>
      <c r="G29" s="41">
        <f>G25+G27</f>
        <v>23500</v>
      </c>
      <c r="H29" s="41">
        <v>18250</v>
      </c>
      <c r="I29" s="41">
        <f>I25+I27</f>
        <v>44750</v>
      </c>
      <c r="J29" s="41">
        <f>J25+J27</f>
        <v>47000</v>
      </c>
      <c r="K29" s="41">
        <v>19000</v>
      </c>
      <c r="L29" s="41">
        <f t="shared" ref="L29:T29" si="2">SUM(L25:L27)</f>
        <v>30750</v>
      </c>
      <c r="M29" s="41">
        <f t="shared" si="2"/>
        <v>23270</v>
      </c>
      <c r="N29" s="41">
        <f t="shared" si="2"/>
        <v>13075</v>
      </c>
      <c r="O29" s="41">
        <f t="shared" si="2"/>
        <v>15577</v>
      </c>
      <c r="P29" s="41">
        <f t="shared" si="2"/>
        <v>14962</v>
      </c>
      <c r="Q29" s="41">
        <f t="shared" si="2"/>
        <v>20500</v>
      </c>
      <c r="R29" s="41">
        <f t="shared" si="2"/>
        <v>36890</v>
      </c>
      <c r="S29" s="41">
        <f t="shared" si="2"/>
        <v>23254</v>
      </c>
      <c r="T29" s="41">
        <f t="shared" si="2"/>
        <v>9050</v>
      </c>
      <c r="U29" s="41">
        <v>10750</v>
      </c>
      <c r="V29" s="41">
        <f>SUM(V25:V27)</f>
        <v>7253</v>
      </c>
      <c r="W29" s="41">
        <f>SUM(W25:W27)</f>
        <v>13738</v>
      </c>
      <c r="X29" s="41">
        <v>17400</v>
      </c>
      <c r="Y29" s="41">
        <f>SUM(Y22:Y28)</f>
        <v>12582</v>
      </c>
      <c r="Z29" s="41">
        <f>SUM(Z22:Z28)</f>
        <v>66363</v>
      </c>
      <c r="AA29" s="41">
        <f>SUM(AA22:AA28)</f>
        <v>121571</v>
      </c>
      <c r="AB29" s="41">
        <f>SUM(AB22:AB28)</f>
        <v>118931</v>
      </c>
      <c r="AC29" s="41">
        <f>SUM(AC20:AC28)</f>
        <v>121543</v>
      </c>
    </row>
    <row r="30" spans="1:29" x14ac:dyDescent="0.2">
      <c r="AC30" s="13"/>
    </row>
    <row r="31" spans="1:29" s="31" customFormat="1" ht="15" x14ac:dyDescent="0.25">
      <c r="A31" s="30" t="s">
        <v>5</v>
      </c>
      <c r="X31" s="32"/>
      <c r="Y31" s="32"/>
    </row>
    <row r="32" spans="1:29" s="37" customFormat="1" x14ac:dyDescent="0.2">
      <c r="A32" s="35" t="s">
        <v>32</v>
      </c>
      <c r="B32" s="36">
        <v>35500</v>
      </c>
      <c r="C32" s="36">
        <v>37750</v>
      </c>
      <c r="D32" s="36">
        <v>20100</v>
      </c>
      <c r="E32" s="36">
        <v>1800</v>
      </c>
      <c r="F32" s="37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6">
        <v>0</v>
      </c>
      <c r="Y32" s="36">
        <v>0</v>
      </c>
      <c r="Z32" s="37">
        <v>0</v>
      </c>
      <c r="AA32" s="37">
        <v>0</v>
      </c>
      <c r="AB32" s="37">
        <v>0</v>
      </c>
      <c r="AC32" s="37">
        <v>0</v>
      </c>
    </row>
    <row r="33" spans="1:29" s="39" customFormat="1" x14ac:dyDescent="0.2">
      <c r="A33" s="35" t="s">
        <v>28</v>
      </c>
      <c r="B33" s="38">
        <v>0</v>
      </c>
      <c r="C33" s="38">
        <v>0</v>
      </c>
      <c r="D33" s="38">
        <v>0</v>
      </c>
      <c r="E33" s="38">
        <v>0</v>
      </c>
      <c r="F33" s="39">
        <v>0</v>
      </c>
      <c r="G33" s="38">
        <v>163383</v>
      </c>
      <c r="H33" s="38">
        <v>107550</v>
      </c>
      <c r="I33" s="38">
        <v>76820</v>
      </c>
      <c r="J33" s="38">
        <v>128350</v>
      </c>
      <c r="K33" s="38">
        <v>90550</v>
      </c>
      <c r="L33" s="38">
        <v>83927</v>
      </c>
      <c r="M33" s="38">
        <v>70300</v>
      </c>
      <c r="N33" s="38">
        <v>123752</v>
      </c>
      <c r="O33" s="38">
        <v>181675</v>
      </c>
      <c r="P33" s="38">
        <v>221650</v>
      </c>
      <c r="Q33" s="38">
        <v>215850</v>
      </c>
      <c r="R33" s="38">
        <v>217450</v>
      </c>
      <c r="S33" s="38">
        <v>221100</v>
      </c>
      <c r="T33" s="38">
        <v>197325</v>
      </c>
      <c r="U33" s="38">
        <v>197138</v>
      </c>
      <c r="V33" s="38">
        <v>361093</v>
      </c>
      <c r="W33" s="38">
        <v>559396</v>
      </c>
      <c r="X33" s="38">
        <v>614485</v>
      </c>
      <c r="Y33" s="38">
        <v>520774</v>
      </c>
      <c r="Z33" s="38">
        <v>584149</v>
      </c>
      <c r="AA33" s="38">
        <v>495709</v>
      </c>
      <c r="AB33" s="38">
        <v>489615</v>
      </c>
      <c r="AC33" s="38">
        <v>512167</v>
      </c>
    </row>
    <row r="34" spans="1:29" s="37" customFormat="1" x14ac:dyDescent="0.2">
      <c r="A34" s="35" t="s">
        <v>61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541340</v>
      </c>
      <c r="L34" s="36">
        <v>559256</v>
      </c>
      <c r="M34" s="36">
        <v>586966</v>
      </c>
      <c r="N34" s="36">
        <v>542507</v>
      </c>
      <c r="O34" s="36">
        <v>653272</v>
      </c>
      <c r="P34" s="36">
        <v>596812</v>
      </c>
      <c r="Q34" s="36">
        <v>633013</v>
      </c>
      <c r="R34" s="36">
        <v>702814</v>
      </c>
      <c r="S34" s="36">
        <v>744168</v>
      </c>
      <c r="T34" s="36">
        <v>818455</v>
      </c>
      <c r="U34" s="36">
        <v>941157</v>
      </c>
      <c r="V34" s="36">
        <v>953064</v>
      </c>
      <c r="W34" s="36">
        <v>1409383</v>
      </c>
      <c r="X34" s="36">
        <v>1257209</v>
      </c>
      <c r="Y34" s="36">
        <v>1231011</v>
      </c>
      <c r="Z34" s="36">
        <v>1232802</v>
      </c>
      <c r="AA34" s="36">
        <v>1268328</v>
      </c>
      <c r="AB34" s="36">
        <v>1553980</v>
      </c>
      <c r="AC34" s="36">
        <v>1513118</v>
      </c>
    </row>
    <row r="35" spans="1:29" s="39" customFormat="1" x14ac:dyDescent="0.2">
      <c r="A35" s="35" t="s">
        <v>26</v>
      </c>
      <c r="B35" s="39">
        <v>0</v>
      </c>
      <c r="C35" s="39">
        <v>0</v>
      </c>
      <c r="D35" s="38">
        <v>0</v>
      </c>
      <c r="E35" s="38">
        <v>0</v>
      </c>
      <c r="F35" s="38">
        <v>27564</v>
      </c>
      <c r="G35" s="38">
        <v>40024</v>
      </c>
      <c r="H35" s="38">
        <v>46728</v>
      </c>
      <c r="I35" s="38">
        <v>54495</v>
      </c>
      <c r="J35" s="38">
        <v>60240</v>
      </c>
      <c r="K35" s="38">
        <v>52394</v>
      </c>
      <c r="L35" s="38">
        <v>42625</v>
      </c>
      <c r="M35" s="38">
        <v>43878</v>
      </c>
      <c r="N35" s="38">
        <v>63848</v>
      </c>
      <c r="O35" s="38">
        <v>71682</v>
      </c>
      <c r="P35" s="38">
        <v>85536</v>
      </c>
      <c r="Q35" s="38">
        <v>76350</v>
      </c>
      <c r="R35" s="38">
        <v>90919</v>
      </c>
      <c r="S35" s="38">
        <v>92037</v>
      </c>
      <c r="T35" s="38">
        <v>150000</v>
      </c>
      <c r="U35" s="38">
        <v>154865</v>
      </c>
      <c r="V35" s="38">
        <v>139212</v>
      </c>
      <c r="W35" s="38">
        <v>146017</v>
      </c>
      <c r="X35" s="38">
        <v>73950</v>
      </c>
      <c r="Y35" s="38">
        <v>68451</v>
      </c>
      <c r="Z35" s="38">
        <v>43275</v>
      </c>
      <c r="AA35" s="38">
        <v>65247</v>
      </c>
      <c r="AB35" s="38">
        <v>23700</v>
      </c>
      <c r="AC35" s="38">
        <v>31528</v>
      </c>
    </row>
    <row r="36" spans="1:29" s="37" customFormat="1" x14ac:dyDescent="0.2">
      <c r="A36" s="35" t="s">
        <v>14</v>
      </c>
      <c r="B36" s="37">
        <v>0</v>
      </c>
      <c r="C36" s="37">
        <v>0</v>
      </c>
      <c r="D36" s="36">
        <v>7980</v>
      </c>
      <c r="E36" s="36">
        <v>4676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6">
        <v>0</v>
      </c>
      <c r="Y36" s="36">
        <v>0</v>
      </c>
      <c r="Z36" s="37">
        <v>0</v>
      </c>
      <c r="AA36" s="37">
        <v>0</v>
      </c>
      <c r="AB36" s="37">
        <v>0</v>
      </c>
      <c r="AC36" s="37">
        <v>0</v>
      </c>
    </row>
    <row r="37" spans="1:29" s="39" customFormat="1" x14ac:dyDescent="0.2">
      <c r="A37" s="35" t="s">
        <v>47</v>
      </c>
      <c r="B37" s="38">
        <v>84936</v>
      </c>
      <c r="C37" s="38">
        <v>92418</v>
      </c>
      <c r="D37" s="38">
        <v>98667</v>
      </c>
      <c r="E37" s="38">
        <v>110396</v>
      </c>
      <c r="F37" s="38">
        <v>95825</v>
      </c>
      <c r="G37" s="38">
        <v>105260</v>
      </c>
      <c r="H37" s="38">
        <v>102954</v>
      </c>
      <c r="I37" s="38">
        <v>94170</v>
      </c>
      <c r="J37" s="38">
        <v>89034</v>
      </c>
      <c r="K37" s="38">
        <v>116600</v>
      </c>
      <c r="L37" s="38">
        <v>101446</v>
      </c>
      <c r="M37" s="38">
        <v>144852</v>
      </c>
      <c r="N37" s="38">
        <v>118020</v>
      </c>
      <c r="O37" s="38">
        <v>101971</v>
      </c>
      <c r="P37" s="38">
        <v>109161</v>
      </c>
      <c r="Q37" s="38">
        <v>111196</v>
      </c>
      <c r="R37" s="38">
        <v>99932</v>
      </c>
      <c r="S37" s="38">
        <v>94068</v>
      </c>
      <c r="T37" s="38">
        <v>76807</v>
      </c>
      <c r="U37" s="38">
        <v>79829</v>
      </c>
      <c r="V37" s="38">
        <v>149237</v>
      </c>
      <c r="W37" s="38">
        <v>156959</v>
      </c>
      <c r="X37" s="38">
        <v>102675</v>
      </c>
      <c r="Y37" s="38">
        <v>100445</v>
      </c>
      <c r="Z37" s="38">
        <v>106513</v>
      </c>
      <c r="AA37" s="38">
        <v>96139</v>
      </c>
      <c r="AB37" s="38">
        <v>103435</v>
      </c>
      <c r="AC37" s="38">
        <v>97908</v>
      </c>
    </row>
    <row r="38" spans="1:29" s="37" customFormat="1" x14ac:dyDescent="0.2">
      <c r="A38" s="35" t="s">
        <v>62</v>
      </c>
      <c r="B38" s="36">
        <v>48150</v>
      </c>
      <c r="C38" s="36">
        <v>54225</v>
      </c>
      <c r="D38" s="36">
        <v>46450</v>
      </c>
      <c r="E38" s="36">
        <v>71100</v>
      </c>
      <c r="F38" s="36">
        <v>116429</v>
      </c>
      <c r="G38" s="36">
        <v>105850</v>
      </c>
      <c r="H38" s="36">
        <v>83400</v>
      </c>
      <c r="I38" s="36">
        <v>125855</v>
      </c>
      <c r="J38" s="36">
        <v>115550</v>
      </c>
      <c r="K38" s="36">
        <v>127000</v>
      </c>
      <c r="L38" s="36">
        <v>116889</v>
      </c>
      <c r="M38" s="36">
        <v>137776</v>
      </c>
      <c r="N38" s="36">
        <v>63520</v>
      </c>
      <c r="O38" s="36">
        <v>82866</v>
      </c>
      <c r="P38" s="36">
        <v>155316</v>
      </c>
      <c r="Q38" s="36">
        <v>158411</v>
      </c>
      <c r="R38" s="36">
        <v>223449</v>
      </c>
      <c r="S38" s="36">
        <v>219149</v>
      </c>
      <c r="T38" s="36">
        <v>300796</v>
      </c>
      <c r="U38" s="36">
        <v>208404</v>
      </c>
      <c r="V38" s="36">
        <v>260568</v>
      </c>
      <c r="W38" s="36">
        <v>246257</v>
      </c>
      <c r="X38" s="36">
        <v>275507</v>
      </c>
      <c r="Y38" s="36">
        <v>196328</v>
      </c>
      <c r="Z38" s="36">
        <v>269140</v>
      </c>
      <c r="AA38" s="36">
        <v>251910</v>
      </c>
      <c r="AB38" s="36">
        <v>193917</v>
      </c>
      <c r="AC38" s="36">
        <v>227250</v>
      </c>
    </row>
    <row r="39" spans="1:29" s="39" customFormat="1" x14ac:dyDescent="0.2">
      <c r="A39" s="35" t="s">
        <v>29</v>
      </c>
      <c r="B39" s="38">
        <v>6214</v>
      </c>
      <c r="C39" s="38">
        <v>6876</v>
      </c>
      <c r="D39" s="38">
        <v>51250</v>
      </c>
      <c r="E39" s="38">
        <v>74700</v>
      </c>
      <c r="F39" s="38">
        <v>62300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8">
        <v>0</v>
      </c>
      <c r="Y39" s="38">
        <v>0</v>
      </c>
      <c r="Z39" s="39">
        <v>0</v>
      </c>
      <c r="AA39" s="39">
        <v>0</v>
      </c>
      <c r="AB39" s="39">
        <v>0</v>
      </c>
      <c r="AC39" s="39">
        <v>0</v>
      </c>
    </row>
    <row r="40" spans="1:29" s="37" customFormat="1" x14ac:dyDescent="0.2">
      <c r="A40" s="35" t="s">
        <v>27</v>
      </c>
      <c r="B40" s="37">
        <v>0</v>
      </c>
      <c r="C40" s="37">
        <v>0</v>
      </c>
      <c r="D40" s="36">
        <v>0</v>
      </c>
      <c r="E40" s="36">
        <v>0</v>
      </c>
      <c r="F40" s="36">
        <v>11514</v>
      </c>
      <c r="G40" s="36">
        <v>11050</v>
      </c>
      <c r="H40" s="36">
        <v>8118</v>
      </c>
      <c r="I40" s="36">
        <v>11394</v>
      </c>
      <c r="J40" s="36">
        <v>16236</v>
      </c>
      <c r="K40" s="36">
        <v>11216</v>
      </c>
      <c r="L40" s="36">
        <v>9310</v>
      </c>
      <c r="M40" s="36">
        <v>6517</v>
      </c>
      <c r="N40" s="37">
        <v>6445</v>
      </c>
      <c r="O40" s="36">
        <v>11664</v>
      </c>
      <c r="P40" s="36">
        <v>2648</v>
      </c>
      <c r="Q40" s="36">
        <v>4389</v>
      </c>
      <c r="R40" s="36">
        <v>3174</v>
      </c>
      <c r="S40" s="36">
        <v>1931</v>
      </c>
      <c r="T40" s="36">
        <v>1020</v>
      </c>
      <c r="U40" s="37">
        <v>864</v>
      </c>
      <c r="V40" s="37">
        <v>864</v>
      </c>
      <c r="W40" s="37">
        <v>666</v>
      </c>
      <c r="X40" s="36">
        <v>0</v>
      </c>
      <c r="Y40" s="36">
        <v>0</v>
      </c>
      <c r="Z40" s="37">
        <v>0</v>
      </c>
      <c r="AA40" s="37">
        <v>0</v>
      </c>
      <c r="AB40" s="37">
        <v>0</v>
      </c>
      <c r="AC40" s="37">
        <v>0</v>
      </c>
    </row>
    <row r="41" spans="1:29" s="39" customFormat="1" x14ac:dyDescent="0.2">
      <c r="A41" s="35" t="s">
        <v>42</v>
      </c>
      <c r="B41" s="38">
        <v>7127</v>
      </c>
      <c r="C41" s="38">
        <v>4488</v>
      </c>
      <c r="D41" s="38">
        <v>6324</v>
      </c>
      <c r="E41" s="38">
        <v>4220</v>
      </c>
      <c r="F41" s="38">
        <v>4452</v>
      </c>
      <c r="G41" s="38">
        <v>7300</v>
      </c>
      <c r="H41" s="38">
        <v>7100</v>
      </c>
      <c r="I41" s="38">
        <v>1500</v>
      </c>
      <c r="J41" s="38">
        <v>11908</v>
      </c>
      <c r="K41" s="38">
        <v>19199</v>
      </c>
      <c r="L41" s="38">
        <v>39317</v>
      </c>
      <c r="M41" s="38">
        <v>22318</v>
      </c>
      <c r="N41" s="38">
        <v>19080</v>
      </c>
      <c r="O41" s="38">
        <v>33351</v>
      </c>
      <c r="P41" s="38">
        <v>83655</v>
      </c>
      <c r="Q41" s="38">
        <v>140431</v>
      </c>
      <c r="R41" s="38">
        <v>172564</v>
      </c>
      <c r="S41" s="38">
        <v>118254</v>
      </c>
      <c r="T41" s="38">
        <v>131250</v>
      </c>
      <c r="U41" s="38">
        <v>84948</v>
      </c>
      <c r="V41" s="38">
        <v>184938</v>
      </c>
      <c r="W41" s="38">
        <v>125635</v>
      </c>
      <c r="X41" s="38">
        <v>81493</v>
      </c>
      <c r="Y41" s="38">
        <v>86970</v>
      </c>
      <c r="Z41" s="38">
        <v>75776</v>
      </c>
      <c r="AA41" s="38">
        <v>210667</v>
      </c>
      <c r="AB41" s="38">
        <v>146870</v>
      </c>
      <c r="AC41" s="38">
        <v>343125</v>
      </c>
    </row>
    <row r="42" spans="1:29" s="37" customFormat="1" x14ac:dyDescent="0.2">
      <c r="A42" s="35" t="s">
        <v>40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7058</v>
      </c>
      <c r="L42" s="36">
        <v>6076</v>
      </c>
      <c r="M42" s="36">
        <v>6002</v>
      </c>
      <c r="N42" s="36">
        <v>5096</v>
      </c>
      <c r="O42" s="36">
        <v>3294</v>
      </c>
      <c r="P42" s="36">
        <v>6869</v>
      </c>
      <c r="Q42" s="36">
        <v>8094</v>
      </c>
      <c r="R42" s="36">
        <v>4661</v>
      </c>
      <c r="S42" s="36">
        <v>7346</v>
      </c>
      <c r="T42" s="37">
        <v>476</v>
      </c>
      <c r="U42" s="36">
        <v>8280</v>
      </c>
      <c r="V42" s="36">
        <v>5112</v>
      </c>
      <c r="W42" s="36">
        <v>7622</v>
      </c>
      <c r="X42" s="36">
        <v>0</v>
      </c>
      <c r="Y42" s="36">
        <v>0</v>
      </c>
      <c r="Z42" s="37">
        <v>0</v>
      </c>
      <c r="AA42" s="37">
        <v>0</v>
      </c>
      <c r="AB42" s="37">
        <v>0</v>
      </c>
      <c r="AC42" s="37">
        <v>0</v>
      </c>
    </row>
    <row r="43" spans="1:29" s="39" customFormat="1" x14ac:dyDescent="0.2">
      <c r="A43" s="35" t="s">
        <v>48</v>
      </c>
      <c r="B43" s="38">
        <v>10523</v>
      </c>
      <c r="C43" s="38">
        <v>12285</v>
      </c>
      <c r="D43" s="38">
        <v>11660</v>
      </c>
      <c r="E43" s="38">
        <v>6787</v>
      </c>
      <c r="F43" s="38">
        <v>0</v>
      </c>
      <c r="G43" s="38">
        <v>0</v>
      </c>
      <c r="H43" s="38">
        <v>0</v>
      </c>
      <c r="I43" s="38">
        <v>0</v>
      </c>
      <c r="J43" s="38">
        <v>5200</v>
      </c>
      <c r="K43" s="38">
        <v>0</v>
      </c>
      <c r="L43" s="38">
        <v>0</v>
      </c>
      <c r="M43" s="39">
        <v>0</v>
      </c>
      <c r="N43" s="39">
        <v>0</v>
      </c>
      <c r="O43" s="38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8">
        <v>0</v>
      </c>
      <c r="Y43" s="38">
        <v>0</v>
      </c>
      <c r="Z43" s="39">
        <v>0</v>
      </c>
      <c r="AA43" s="39">
        <v>0</v>
      </c>
      <c r="AB43" s="39">
        <v>0</v>
      </c>
      <c r="AC43" s="39">
        <v>0</v>
      </c>
    </row>
    <row r="44" spans="1:29" s="37" customFormat="1" x14ac:dyDescent="0.2">
      <c r="A44" s="35" t="s">
        <v>6</v>
      </c>
      <c r="B44" s="36">
        <v>7278</v>
      </c>
      <c r="C44" s="36">
        <v>6264</v>
      </c>
      <c r="D44" s="36">
        <v>6644</v>
      </c>
      <c r="E44" s="36">
        <v>4444</v>
      </c>
      <c r="F44" s="37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6">
        <v>0</v>
      </c>
      <c r="Y44" s="36">
        <v>0</v>
      </c>
      <c r="Z44" s="37">
        <v>0</v>
      </c>
      <c r="AA44" s="37">
        <v>0</v>
      </c>
      <c r="AB44" s="37">
        <v>0</v>
      </c>
      <c r="AC44" s="37">
        <v>0</v>
      </c>
    </row>
    <row r="45" spans="1:29" s="39" customFormat="1" x14ac:dyDescent="0.2">
      <c r="A45" s="35" t="s">
        <v>7</v>
      </c>
      <c r="B45" s="38">
        <v>10806</v>
      </c>
      <c r="C45" s="38">
        <v>9424</v>
      </c>
      <c r="D45" s="38">
        <v>5517</v>
      </c>
      <c r="E45" s="38">
        <v>7524</v>
      </c>
      <c r="F45" s="39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8">
        <v>0</v>
      </c>
      <c r="Y45" s="38">
        <v>0</v>
      </c>
      <c r="Z45" s="39">
        <v>0</v>
      </c>
      <c r="AA45" s="39">
        <v>0</v>
      </c>
      <c r="AB45" s="39">
        <v>0</v>
      </c>
      <c r="AC45" s="39">
        <v>0</v>
      </c>
    </row>
    <row r="46" spans="1:29" s="37" customFormat="1" x14ac:dyDescent="0.2">
      <c r="A46" s="35" t="s">
        <v>46</v>
      </c>
      <c r="B46" s="36">
        <v>6400</v>
      </c>
      <c r="C46" s="36">
        <v>8500</v>
      </c>
      <c r="D46" s="36">
        <v>10000</v>
      </c>
      <c r="E46" s="36">
        <v>11500</v>
      </c>
      <c r="F46" s="36">
        <v>18000</v>
      </c>
      <c r="G46" s="36">
        <v>2000</v>
      </c>
      <c r="H46" s="36">
        <v>17000</v>
      </c>
      <c r="I46" s="36">
        <v>20000</v>
      </c>
      <c r="J46" s="36">
        <v>8000</v>
      </c>
      <c r="K46" s="36">
        <v>9000</v>
      </c>
      <c r="L46" s="36">
        <v>2000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6">
        <v>0</v>
      </c>
      <c r="Y46" s="36">
        <v>0</v>
      </c>
      <c r="Z46" s="37">
        <v>0</v>
      </c>
      <c r="AA46" s="37">
        <v>0</v>
      </c>
      <c r="AB46" s="37">
        <v>0</v>
      </c>
      <c r="AC46" s="37">
        <v>0</v>
      </c>
    </row>
    <row r="47" spans="1:29" s="39" customFormat="1" x14ac:dyDescent="0.2">
      <c r="A47" s="35" t="s">
        <v>41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3038</v>
      </c>
      <c r="L47" s="38">
        <v>4435</v>
      </c>
      <c r="M47" s="38">
        <v>4973</v>
      </c>
      <c r="N47" s="38">
        <v>5316</v>
      </c>
      <c r="O47" s="38">
        <v>5670</v>
      </c>
      <c r="P47" s="38">
        <v>3876</v>
      </c>
      <c r="Q47" s="38">
        <v>4275</v>
      </c>
      <c r="R47" s="38">
        <v>5428</v>
      </c>
      <c r="S47" s="38">
        <v>4564</v>
      </c>
      <c r="T47" s="38">
        <v>6664</v>
      </c>
      <c r="U47" s="38">
        <v>3024</v>
      </c>
      <c r="V47" s="38">
        <v>2448</v>
      </c>
      <c r="W47" s="38">
        <v>1998</v>
      </c>
      <c r="X47" s="38">
        <v>0</v>
      </c>
      <c r="Y47" s="38">
        <v>0</v>
      </c>
      <c r="Z47" s="39">
        <v>0</v>
      </c>
      <c r="AA47" s="39">
        <v>0</v>
      </c>
      <c r="AB47" s="39">
        <v>0</v>
      </c>
      <c r="AC47" s="39">
        <v>0</v>
      </c>
    </row>
    <row r="48" spans="1:29" s="37" customFormat="1" x14ac:dyDescent="0.2">
      <c r="A48" s="35" t="s">
        <v>69</v>
      </c>
      <c r="B48" s="36">
        <v>0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5589</v>
      </c>
      <c r="Y48" s="36">
        <v>3921</v>
      </c>
      <c r="Z48" s="36">
        <v>5680</v>
      </c>
      <c r="AA48" s="36">
        <v>6181</v>
      </c>
      <c r="AB48" s="36">
        <v>8192</v>
      </c>
      <c r="AC48" s="36">
        <v>6940</v>
      </c>
    </row>
    <row r="49" spans="1:29" s="39" customFormat="1" x14ac:dyDescent="0.2">
      <c r="A49" s="35" t="s">
        <v>39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44547</v>
      </c>
      <c r="L49" s="38">
        <v>47667</v>
      </c>
      <c r="M49" s="38">
        <v>46232</v>
      </c>
      <c r="N49" s="38">
        <v>38804</v>
      </c>
      <c r="O49" s="38">
        <v>47412</v>
      </c>
      <c r="P49" s="38">
        <v>57941</v>
      </c>
      <c r="Q49" s="38">
        <v>56746</v>
      </c>
      <c r="R49" s="38">
        <v>63720</v>
      </c>
      <c r="S49" s="38">
        <v>46756</v>
      </c>
      <c r="T49" s="38">
        <v>51534</v>
      </c>
      <c r="U49" s="38">
        <v>49392</v>
      </c>
      <c r="V49" s="38">
        <v>57740</v>
      </c>
      <c r="W49" s="38">
        <v>55313</v>
      </c>
      <c r="X49" s="38">
        <v>36369</v>
      </c>
      <c r="Y49" s="38">
        <v>39721</v>
      </c>
      <c r="Z49" s="38">
        <v>34000</v>
      </c>
      <c r="AA49" s="38">
        <v>29318</v>
      </c>
      <c r="AB49" s="38">
        <v>28052</v>
      </c>
      <c r="AC49" s="38">
        <v>38098</v>
      </c>
    </row>
    <row r="50" spans="1:29" s="37" customFormat="1" x14ac:dyDescent="0.2">
      <c r="A50" s="35" t="s">
        <v>51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1600</v>
      </c>
      <c r="N50" s="36">
        <v>2000</v>
      </c>
      <c r="O50" s="36">
        <v>6500</v>
      </c>
      <c r="P50" s="36">
        <v>6500</v>
      </c>
      <c r="Q50" s="36">
        <v>5700</v>
      </c>
      <c r="R50" s="36">
        <v>6200</v>
      </c>
      <c r="S50" s="36">
        <v>4600</v>
      </c>
      <c r="T50" s="36">
        <v>2700</v>
      </c>
      <c r="U50" s="37">
        <v>700</v>
      </c>
      <c r="V50" s="37">
        <v>0</v>
      </c>
      <c r="W50" s="37">
        <v>0</v>
      </c>
      <c r="X50" s="36">
        <v>0</v>
      </c>
      <c r="Y50" s="36">
        <v>0</v>
      </c>
      <c r="Z50" s="37">
        <v>0</v>
      </c>
      <c r="AA50" s="37">
        <v>0</v>
      </c>
      <c r="AB50" s="37">
        <v>0</v>
      </c>
      <c r="AC50" s="37">
        <v>0</v>
      </c>
    </row>
    <row r="51" spans="1:29" s="39" customFormat="1" x14ac:dyDescent="0.2">
      <c r="A51" s="35" t="s">
        <v>30</v>
      </c>
      <c r="B51" s="38">
        <v>31600</v>
      </c>
      <c r="C51" s="38">
        <v>24000</v>
      </c>
      <c r="D51" s="38">
        <v>28400</v>
      </c>
      <c r="E51" s="38">
        <v>24000</v>
      </c>
      <c r="F51" s="38">
        <v>16400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8">
        <v>0</v>
      </c>
      <c r="Y51" s="38">
        <v>0</v>
      </c>
      <c r="Z51" s="39">
        <v>0</v>
      </c>
      <c r="AA51" s="39">
        <v>0</v>
      </c>
      <c r="AB51" s="39">
        <v>0</v>
      </c>
      <c r="AC51" s="39">
        <v>0</v>
      </c>
    </row>
    <row r="52" spans="1:29" s="37" customFormat="1" x14ac:dyDescent="0.2">
      <c r="A52" s="35" t="s">
        <v>82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27678</v>
      </c>
      <c r="L52" s="36">
        <v>26192</v>
      </c>
      <c r="M52" s="36">
        <v>20763</v>
      </c>
      <c r="N52" s="36">
        <v>28445</v>
      </c>
      <c r="O52" s="36">
        <v>48651</v>
      </c>
      <c r="P52" s="36">
        <v>61579</v>
      </c>
      <c r="Q52" s="36">
        <v>83293</v>
      </c>
      <c r="R52" s="36">
        <v>67828</v>
      </c>
      <c r="S52" s="36">
        <v>58686</v>
      </c>
      <c r="T52" s="36">
        <v>63621</v>
      </c>
      <c r="U52" s="36">
        <v>61998</v>
      </c>
      <c r="V52" s="36">
        <v>68886</v>
      </c>
      <c r="W52" s="36">
        <v>57862</v>
      </c>
      <c r="X52" s="36">
        <v>57029</v>
      </c>
      <c r="Y52" s="36">
        <v>47792</v>
      </c>
      <c r="Z52" s="36">
        <v>40252</v>
      </c>
      <c r="AA52" s="36">
        <v>22728</v>
      </c>
      <c r="AB52" s="36">
        <v>33088</v>
      </c>
      <c r="AC52" s="36">
        <v>51867</v>
      </c>
    </row>
    <row r="53" spans="1:29" s="40" customFormat="1" ht="15" x14ac:dyDescent="0.25">
      <c r="A53" s="40" t="s">
        <v>8</v>
      </c>
      <c r="B53" s="41">
        <f t="shared" ref="B53:L53" si="3">B32+B39+B51+B33+B46+B38+B44+B45+B36+B35+B40+B49+B42+B47+B52+B41+B37+B43+B34</f>
        <v>248534</v>
      </c>
      <c r="C53" s="41">
        <f t="shared" si="3"/>
        <v>256230</v>
      </c>
      <c r="D53" s="41">
        <f t="shared" si="3"/>
        <v>292992</v>
      </c>
      <c r="E53" s="41">
        <f t="shared" si="3"/>
        <v>321147</v>
      </c>
      <c r="F53" s="41">
        <f t="shared" si="3"/>
        <v>352484</v>
      </c>
      <c r="G53" s="41">
        <f t="shared" si="3"/>
        <v>434867</v>
      </c>
      <c r="H53" s="41">
        <f t="shared" si="3"/>
        <v>372850</v>
      </c>
      <c r="I53" s="41">
        <f t="shared" si="3"/>
        <v>384234</v>
      </c>
      <c r="J53" s="41">
        <f t="shared" si="3"/>
        <v>434518</v>
      </c>
      <c r="K53" s="41">
        <f t="shared" si="3"/>
        <v>1049620</v>
      </c>
      <c r="L53" s="41">
        <f t="shared" si="3"/>
        <v>1039140</v>
      </c>
      <c r="M53" s="41">
        <f>SUM(M32:M52)</f>
        <v>1092177</v>
      </c>
      <c r="N53" s="42">
        <f>SUM(N32:N52)</f>
        <v>1016833</v>
      </c>
      <c r="O53" s="41">
        <f>SUM(O43:O52)</f>
        <v>108233</v>
      </c>
      <c r="P53" s="41">
        <f>SUM(P32:P52)</f>
        <v>1391543</v>
      </c>
      <c r="Q53" s="41">
        <f>SUM(Q32:Q52)</f>
        <v>1497748</v>
      </c>
      <c r="R53" s="41">
        <f>SUM(R32:R52)</f>
        <v>1658139</v>
      </c>
      <c r="S53" s="41">
        <f>SUM(S32:S52)</f>
        <v>1612659</v>
      </c>
      <c r="T53" s="41">
        <f>SUM(T32:T52)</f>
        <v>1800648</v>
      </c>
      <c r="U53" s="41">
        <f>SUM(U33:U52)</f>
        <v>1790599</v>
      </c>
      <c r="V53" s="41">
        <f>SUM(V33:V52)</f>
        <v>2183162</v>
      </c>
      <c r="W53" s="41">
        <f>SUM(W32:W52)</f>
        <v>2767108</v>
      </c>
      <c r="X53" s="41">
        <v>2504306</v>
      </c>
      <c r="Y53" s="41">
        <f>SUM(Y32:Y52)</f>
        <v>2295413</v>
      </c>
      <c r="Z53" s="41">
        <v>2391587</v>
      </c>
      <c r="AA53" s="41">
        <f>SUM(AA32:AA52)</f>
        <v>2446227</v>
      </c>
      <c r="AB53" s="41">
        <f>SUM(AB32:AB52)</f>
        <v>2580849</v>
      </c>
      <c r="AC53" s="41">
        <f>SUM(AC32:AC52)</f>
        <v>2822001</v>
      </c>
    </row>
    <row r="55" spans="1:29" s="31" customFormat="1" ht="15" x14ac:dyDescent="0.25">
      <c r="A55" s="30" t="s">
        <v>85</v>
      </c>
      <c r="X55" s="32"/>
      <c r="Y55" s="32"/>
    </row>
    <row r="56" spans="1:29" s="37" customFormat="1" x14ac:dyDescent="0.2">
      <c r="A56" s="35" t="s">
        <v>35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10000</v>
      </c>
      <c r="J56" s="36">
        <v>10000</v>
      </c>
      <c r="K56" s="36">
        <v>2425</v>
      </c>
      <c r="L56" s="36">
        <v>5555</v>
      </c>
      <c r="M56" s="36">
        <v>48833</v>
      </c>
      <c r="N56" s="36">
        <v>60706</v>
      </c>
      <c r="O56" s="36">
        <v>64600</v>
      </c>
      <c r="P56" s="36">
        <v>104500</v>
      </c>
      <c r="Q56" s="36">
        <v>148068</v>
      </c>
      <c r="R56" s="36">
        <v>150685</v>
      </c>
      <c r="S56" s="36">
        <v>111398</v>
      </c>
      <c r="T56" s="36">
        <v>136779</v>
      </c>
      <c r="U56" s="36">
        <v>132522</v>
      </c>
      <c r="V56" s="36">
        <v>226982</v>
      </c>
      <c r="W56" s="36">
        <v>258532</v>
      </c>
      <c r="X56" s="36">
        <v>168983</v>
      </c>
      <c r="Y56" s="36">
        <v>215404</v>
      </c>
      <c r="Z56" s="36">
        <v>129084</v>
      </c>
      <c r="AA56" s="36">
        <v>262889</v>
      </c>
      <c r="AB56" s="36">
        <v>114847</v>
      </c>
      <c r="AC56" s="36">
        <v>162427</v>
      </c>
    </row>
    <row r="57" spans="1:29" s="39" customFormat="1" x14ac:dyDescent="0.2">
      <c r="A57" s="35" t="s">
        <v>80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6520</v>
      </c>
      <c r="AB57" s="38">
        <v>6979</v>
      </c>
      <c r="AC57" s="38">
        <v>15625</v>
      </c>
    </row>
    <row r="58" spans="1:29" s="37" customFormat="1" x14ac:dyDescent="0.2">
      <c r="A58" s="35" t="s">
        <v>15</v>
      </c>
      <c r="B58" s="36">
        <v>86264</v>
      </c>
      <c r="C58" s="36">
        <v>82687</v>
      </c>
      <c r="D58" s="36">
        <v>75644</v>
      </c>
      <c r="E58" s="36">
        <v>86953</v>
      </c>
      <c r="F58" s="36">
        <v>115184</v>
      </c>
      <c r="G58" s="36">
        <v>114864</v>
      </c>
      <c r="H58" s="36">
        <v>68798</v>
      </c>
      <c r="I58" s="36">
        <v>141858</v>
      </c>
      <c r="J58" s="36">
        <v>140576</v>
      </c>
      <c r="K58" s="36">
        <v>105282</v>
      </c>
      <c r="L58" s="36">
        <v>139256</v>
      </c>
      <c r="M58" s="36">
        <v>166344</v>
      </c>
      <c r="N58" s="36">
        <v>162329</v>
      </c>
      <c r="O58" s="36">
        <v>170954</v>
      </c>
      <c r="P58" s="36">
        <v>240849</v>
      </c>
      <c r="Q58" s="36">
        <v>231947</v>
      </c>
      <c r="R58" s="36">
        <v>246836</v>
      </c>
      <c r="S58" s="36">
        <v>234796</v>
      </c>
      <c r="T58" s="36">
        <v>261593</v>
      </c>
      <c r="U58" s="36">
        <v>233442</v>
      </c>
      <c r="V58" s="36">
        <v>233955</v>
      </c>
      <c r="W58" s="36">
        <v>330348</v>
      </c>
      <c r="X58" s="36">
        <v>328969</v>
      </c>
      <c r="Y58" s="36">
        <v>347897</v>
      </c>
      <c r="Z58" s="36">
        <v>359744</v>
      </c>
      <c r="AA58" s="36">
        <v>385048</v>
      </c>
      <c r="AB58" s="36">
        <v>402406</v>
      </c>
      <c r="AC58" s="36">
        <v>404035</v>
      </c>
    </row>
    <row r="59" spans="1:29" s="40" customFormat="1" ht="15" x14ac:dyDescent="0.25">
      <c r="A59" s="40" t="s">
        <v>43</v>
      </c>
      <c r="B59" s="41">
        <f>B56+B58</f>
        <v>86264</v>
      </c>
      <c r="C59" s="41">
        <f t="shared" ref="C59:K59" si="4">C56+C58</f>
        <v>82687</v>
      </c>
      <c r="D59" s="41">
        <f t="shared" si="4"/>
        <v>75644</v>
      </c>
      <c r="E59" s="41">
        <f t="shared" si="4"/>
        <v>86953</v>
      </c>
      <c r="F59" s="41">
        <f t="shared" si="4"/>
        <v>115184</v>
      </c>
      <c r="G59" s="41">
        <f t="shared" si="4"/>
        <v>114864</v>
      </c>
      <c r="H59" s="41">
        <f t="shared" si="4"/>
        <v>68798</v>
      </c>
      <c r="I59" s="41">
        <f t="shared" si="4"/>
        <v>151858</v>
      </c>
      <c r="J59" s="41">
        <v>160576</v>
      </c>
      <c r="K59" s="41">
        <f t="shared" si="4"/>
        <v>107707</v>
      </c>
      <c r="L59" s="41">
        <f t="shared" ref="L59:R59" si="5">SUM(L56:L58)</f>
        <v>144811</v>
      </c>
      <c r="M59" s="41">
        <f t="shared" si="5"/>
        <v>215177</v>
      </c>
      <c r="N59" s="42">
        <f t="shared" si="5"/>
        <v>223035</v>
      </c>
      <c r="O59" s="41">
        <f t="shared" si="5"/>
        <v>235554</v>
      </c>
      <c r="P59" s="41">
        <f t="shared" si="5"/>
        <v>345349</v>
      </c>
      <c r="Q59" s="41">
        <f t="shared" si="5"/>
        <v>380015</v>
      </c>
      <c r="R59" s="41">
        <f t="shared" si="5"/>
        <v>397521</v>
      </c>
      <c r="S59" s="41">
        <f>SUM(S56:S58)</f>
        <v>346194</v>
      </c>
      <c r="T59" s="41">
        <f>SUM(T56:T58)</f>
        <v>398372</v>
      </c>
      <c r="U59" s="41">
        <v>365964</v>
      </c>
      <c r="V59" s="41">
        <f>V56+V58</f>
        <v>460937</v>
      </c>
      <c r="W59" s="41">
        <f>SUM(W56:W58)</f>
        <v>588880</v>
      </c>
      <c r="X59" s="41">
        <v>497952</v>
      </c>
      <c r="Y59" s="41">
        <f>SUM(Y56:Y58)</f>
        <v>563301</v>
      </c>
      <c r="Z59" s="41">
        <f>SUM(Z56:Z58)</f>
        <v>488828</v>
      </c>
      <c r="AA59" s="41">
        <f>SUM(AA56:AA58)</f>
        <v>654457</v>
      </c>
      <c r="AB59" s="41">
        <f>SUM(AB56:AB58)</f>
        <v>524232</v>
      </c>
      <c r="AC59" s="41">
        <f>SUM(AC56:AC58)</f>
        <v>582087</v>
      </c>
    </row>
    <row r="60" spans="1:29" s="7" customFormat="1" ht="14.25" x14ac:dyDescent="0.2">
      <c r="X60" s="15"/>
      <c r="Y60" s="15"/>
    </row>
    <row r="61" spans="1:29" s="7" customFormat="1" ht="14.25" x14ac:dyDescent="0.2">
      <c r="X61" s="15"/>
      <c r="Y61" s="15"/>
    </row>
    <row r="62" spans="1:29" s="43" customFormat="1" ht="15" x14ac:dyDescent="0.25">
      <c r="A62" s="43" t="s">
        <v>12</v>
      </c>
      <c r="B62" s="44">
        <f>B19+B29+B53+B59</f>
        <v>2271048</v>
      </c>
      <c r="C62" s="44">
        <f>C19+C29+C53+C59</f>
        <v>2440791</v>
      </c>
      <c r="D62" s="44">
        <f>D19+D29+D53+D59</f>
        <v>2639903</v>
      </c>
      <c r="E62" s="44">
        <f>E19+E29+E53+E59</f>
        <v>2871092</v>
      </c>
      <c r="F62" s="44">
        <f>F19+F29+F53+F59</f>
        <v>3460306</v>
      </c>
      <c r="G62" s="44">
        <f>G19+G29+G53+G59</f>
        <v>3800965</v>
      </c>
      <c r="H62" s="44">
        <f>H19+H29+H53+H59</f>
        <v>3920607</v>
      </c>
      <c r="I62" s="44">
        <f>I19+I29+I53+I59</f>
        <v>4051123</v>
      </c>
      <c r="J62" s="44">
        <f>J19+J29+J53+J59</f>
        <v>3929428</v>
      </c>
      <c r="K62" s="44">
        <f>K19+K29+K53+K59</f>
        <v>5349861</v>
      </c>
      <c r="L62" s="44">
        <f>L19+L29+L53+L59</f>
        <v>5807100</v>
      </c>
      <c r="M62" s="44">
        <f>M19+M29+M53+M59</f>
        <v>6593133.6699999999</v>
      </c>
      <c r="N62" s="45">
        <f>N19+N29+N53+N59</f>
        <v>8802339</v>
      </c>
      <c r="O62" s="44">
        <f>O19+O53+O29+O59</f>
        <v>8693769</v>
      </c>
      <c r="P62" s="44">
        <f>P19+P53+P29+P59</f>
        <v>10808661</v>
      </c>
      <c r="Q62" s="44">
        <f>Q19+Q53+Q29+Q59</f>
        <v>9755157</v>
      </c>
      <c r="R62" s="44">
        <f>R19+R53+R29+R59</f>
        <v>8782894</v>
      </c>
      <c r="S62" s="44">
        <f>S19+S29+S53+S59</f>
        <v>8430456</v>
      </c>
      <c r="T62" s="44">
        <f>T19+T29+T53+T59</f>
        <v>8594058</v>
      </c>
      <c r="U62" s="44">
        <f>U19+U29+U53+U59</f>
        <v>7462014</v>
      </c>
      <c r="V62" s="44">
        <f>V19+V29+V53+V59</f>
        <v>8202593</v>
      </c>
      <c r="W62" s="44">
        <f>W19+W29+W53+W59</f>
        <v>10333834</v>
      </c>
      <c r="X62" s="44">
        <f>X19+X29+X53+X59</f>
        <v>11136500</v>
      </c>
      <c r="Y62" s="44">
        <f>Y19+Y29+Y53+Y59</f>
        <v>10387732</v>
      </c>
      <c r="Z62" s="44">
        <f>Z19+Z29+Z53+Z59</f>
        <v>11869032</v>
      </c>
      <c r="AA62" s="44">
        <f>AA19+AA29+AA53+AA59</f>
        <v>10088805</v>
      </c>
      <c r="AB62" s="44">
        <f>AB19+AB29+AB53+AB59</f>
        <v>10545144</v>
      </c>
      <c r="AC62" s="44">
        <f>AC19+AC29+AC53+AC59</f>
        <v>11565010</v>
      </c>
    </row>
    <row r="64" spans="1:29" x14ac:dyDescent="0.2">
      <c r="A64" s="11">
        <v>45947</v>
      </c>
    </row>
  </sheetData>
  <phoneticPr fontId="0" type="noConversion"/>
  <printOptions gridLines="1"/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Dollar Totals</vt:lpstr>
    </vt:vector>
  </TitlesOfParts>
  <Company>BCCC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Myrna Perkins</dc:creator>
  <cp:lastModifiedBy>DeWerff, Kaitlin</cp:lastModifiedBy>
  <cp:lastPrinted>2006-09-06T15:06:27Z</cp:lastPrinted>
  <dcterms:created xsi:type="dcterms:W3CDTF">2000-09-25T19:59:46Z</dcterms:created>
  <dcterms:modified xsi:type="dcterms:W3CDTF">2025-10-21T14:58:42Z</dcterms:modified>
</cp:coreProperties>
</file>