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21-22\"/>
    </mc:Choice>
  </mc:AlternateContent>
  <bookViews>
    <workbookView xWindow="0" yWindow="15" windowWidth="11340" windowHeight="6540" activeTab="1"/>
  </bookViews>
  <sheets>
    <sheet name="Cover Page" sheetId="3" r:id="rId1"/>
    <sheet name="Dollar Totals" sheetId="1" r:id="rId2"/>
  </sheets>
  <calcPr calcId="162913"/>
</workbook>
</file>

<file path=xl/calcChain.xml><?xml version="1.0" encoding="utf-8"?>
<calcChain xmlns="http://schemas.openxmlformats.org/spreadsheetml/2006/main">
  <c r="Z57" i="1" l="1"/>
  <c r="Z55" i="1" l="1"/>
  <c r="Z27" i="1"/>
  <c r="Y27" i="1"/>
  <c r="Z18" i="1"/>
  <c r="Y18" i="1" l="1"/>
  <c r="Y55" i="1"/>
  <c r="Y51" i="1"/>
  <c r="Y57" i="1" l="1"/>
  <c r="W18" i="1"/>
  <c r="V18" i="1"/>
  <c r="U18" i="1"/>
  <c r="T18" i="1"/>
  <c r="S18" i="1"/>
  <c r="R18" i="1"/>
  <c r="Q18" i="1"/>
  <c r="P18" i="1"/>
  <c r="O18" i="1"/>
  <c r="N18" i="1"/>
  <c r="M18" i="1"/>
  <c r="X18" i="1"/>
  <c r="X57" i="1" s="1"/>
  <c r="W51" i="1" l="1"/>
  <c r="W57" i="1" s="1"/>
  <c r="W55" i="1"/>
  <c r="W27" i="1"/>
  <c r="V55" i="1" l="1"/>
  <c r="V51" i="1" l="1"/>
  <c r="V27" i="1" l="1"/>
  <c r="V57" i="1" l="1"/>
  <c r="U51" i="1"/>
  <c r="U57" i="1" l="1"/>
  <c r="T51" i="1"/>
  <c r="T55" i="1"/>
  <c r="T27" i="1"/>
  <c r="T57" i="1" l="1"/>
  <c r="S51" i="1"/>
  <c r="S55" i="1"/>
  <c r="S27" i="1"/>
  <c r="S57" i="1" l="1"/>
  <c r="R55" i="1"/>
  <c r="R51" i="1"/>
  <c r="R27" i="1"/>
  <c r="R57" i="1" l="1"/>
  <c r="Q55" i="1"/>
  <c r="Q51" i="1"/>
  <c r="Q27" i="1"/>
  <c r="Q57" i="1" l="1"/>
  <c r="P51" i="1"/>
  <c r="P55" i="1"/>
  <c r="P27" i="1" l="1"/>
  <c r="P57" i="1" l="1"/>
  <c r="O51" i="1"/>
  <c r="O55" i="1"/>
  <c r="O27" i="1"/>
  <c r="O57" i="1" l="1"/>
  <c r="N51" i="1"/>
  <c r="N55" i="1"/>
  <c r="N27" i="1"/>
  <c r="E18" i="1"/>
  <c r="F18" i="1"/>
  <c r="G18" i="1"/>
  <c r="H18" i="1"/>
  <c r="I18" i="1"/>
  <c r="J18" i="1"/>
  <c r="K18" i="1"/>
  <c r="L18" i="1"/>
  <c r="D18" i="1"/>
  <c r="M51" i="1"/>
  <c r="M55" i="1"/>
  <c r="M27" i="1"/>
  <c r="C51" i="1"/>
  <c r="D51" i="1"/>
  <c r="E51" i="1"/>
  <c r="F51" i="1"/>
  <c r="G51" i="1"/>
  <c r="H51" i="1"/>
  <c r="I51" i="1"/>
  <c r="J51" i="1"/>
  <c r="K51" i="1"/>
  <c r="L51" i="1"/>
  <c r="B51" i="1"/>
  <c r="L55" i="1"/>
  <c r="L27" i="1"/>
  <c r="C55" i="1"/>
  <c r="D55" i="1"/>
  <c r="E55" i="1"/>
  <c r="F55" i="1"/>
  <c r="G55" i="1"/>
  <c r="H55" i="1"/>
  <c r="I55" i="1"/>
  <c r="K55" i="1"/>
  <c r="B55" i="1"/>
  <c r="J27" i="1"/>
  <c r="I27" i="1"/>
  <c r="G27" i="1"/>
  <c r="F27" i="1"/>
  <c r="C18" i="1"/>
  <c r="B18" i="1"/>
  <c r="E27" i="1"/>
  <c r="D27" i="1"/>
  <c r="C27" i="1"/>
  <c r="B27" i="1"/>
  <c r="I57" i="1" l="1"/>
  <c r="C57" i="1"/>
  <c r="J57" i="1"/>
  <c r="F57" i="1"/>
  <c r="H57" i="1"/>
  <c r="E57" i="1"/>
  <c r="G57" i="1"/>
  <c r="L57" i="1"/>
  <c r="K57" i="1"/>
  <c r="B57" i="1"/>
  <c r="D57" i="1"/>
  <c r="N57" i="1"/>
  <c r="M57" i="1"/>
</calcChain>
</file>

<file path=xl/sharedStrings.xml><?xml version="1.0" encoding="utf-8"?>
<sst xmlns="http://schemas.openxmlformats.org/spreadsheetml/2006/main" count="81" uniqueCount="81">
  <si>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</si>
  <si>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</si>
  <si>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</si>
  <si>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</si>
  <si>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</si>
  <si>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</si>
  <si>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</si>
  <si>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</si>
  <si>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</si>
  <si>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</si>
  <si>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Nursing Scholarship</t>
  </si>
  <si>
    <t>Total State Dollars</t>
  </si>
  <si>
    <t>Total Financial Aid Dollars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</si>
  <si>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</si>
  <si>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</si>
  <si>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</si>
  <si>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</si>
  <si>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</si>
  <si>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</si>
  <si>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</si>
  <si>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</si>
  <si>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</si>
  <si>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</si>
  <si>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</si>
  <si>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</si>
  <si>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</si>
  <si>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</si>
  <si>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</si>
  <si>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</si>
  <si>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</si>
  <si>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</si>
  <si>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</si>
  <si>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</si>
  <si>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</si>
  <si>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</si>
  <si>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</si>
  <si>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</si>
  <si>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</si>
  <si>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</si>
  <si>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</si>
  <si>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</si>
  <si>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</si>
  <si>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</si>
  <si>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</si>
  <si>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</si>
  <si>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</si>
  <si>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</si>
  <si>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</si>
  <si>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</si>
  <si>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</si>
  <si>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</si>
  <si>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</si>
  <si>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</si>
  <si>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</si>
  <si>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</si>
  <si>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</si>
  <si>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</si>
  <si>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</si>
  <si>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</si>
  <si>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</si>
  <si>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</si>
  <si>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</si>
  <si>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Athletic Scholarships</t>
  </si>
  <si>
    <t>Foundation</t>
  </si>
  <si>
    <t>2017-18</t>
  </si>
  <si>
    <t>2018-19</t>
  </si>
  <si>
    <t>2019-20</t>
  </si>
  <si>
    <t>LSAMP Grant</t>
  </si>
  <si>
    <t>Prepared by Myrna Perkins</t>
  </si>
  <si>
    <t>Chief Accreditation Officer | Director of Financial Aid</t>
  </si>
  <si>
    <t>Silver Promise Scholarships</t>
  </si>
  <si>
    <t>2020-21</t>
  </si>
  <si>
    <t>HEERF</t>
  </si>
  <si>
    <t>State Ethnic Scholarship</t>
  </si>
  <si>
    <t>State Teaching Scholarship</t>
  </si>
  <si>
    <t>State General Scholarship</t>
  </si>
  <si>
    <t>State Technical/Vocational Scholarship</t>
  </si>
  <si>
    <t>Barton County Community College</t>
  </si>
  <si>
    <t>2021-22</t>
  </si>
  <si>
    <t>State KS Promise Scholarship</t>
  </si>
  <si>
    <t>14/10/2022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</si>
</sst>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177C1"/>
        <bgColor indexed="64"/>
      </patternFill>
    </fill>
    <fill>
      <patternFill patternType="solid">
        <fgColor rgb="FFB6985A"/>
        <bgColor indexed="64"/>
      </patternFill>
    </fill>
    <fill>
      <patternFill patternType="solid">
        <fgColor rgb="FFDACAAA"/>
        <bgColor indexed="64"/>
      </patternFill>
    </fill>
    <fill>
      <patternFill patternType="solid">
        <fgColor rgb="FF8CD3F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4" fillId="0" borderId="3" xfId="0" applyFont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3" fontId="3" fillId="0" borderId="0" xfId="0" applyNumberFormat="1" applyFont="1"/>
    <xf numFmtId="3" fontId="0" fillId="0" borderId="0" xfId="0" applyNumberFormat="1"/>
    <xf numFmtId="3" fontId="4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0" fontId="1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Border="1"/>
    <xf numFmtId="0" fontId="2" fillId="4" borderId="0" xfId="0" applyFont="1" applyFill="1"/>
    <xf numFmtId="0" fontId="2" fillId="4" borderId="0" xfId="0" applyFont="1" applyFill="1" applyBorder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4" borderId="0" xfId="0" applyFill="1" applyBorder="1"/>
    <xf numFmtId="0" fontId="4" fillId="2" borderId="0" xfId="0" applyFont="1" applyFill="1"/>
    <xf numFmtId="0" fontId="5" fillId="3" borderId="0" xfId="0" applyFont="1" applyFill="1"/>
    <xf numFmtId="3" fontId="4" fillId="2" borderId="0" xfId="0" applyNumberFormat="1" applyFont="1" applyFill="1"/>
    <xf numFmtId="4" fontId="4" fillId="2" borderId="0" xfId="0" applyNumberFormat="1" applyFont="1" applyFill="1"/>
    <xf numFmtId="3" fontId="4" fillId="2" borderId="0" xfId="0" applyNumberFormat="1" applyFont="1" applyFill="1" applyBorder="1"/>
    <xf numFmtId="3" fontId="2" fillId="4" borderId="0" xfId="0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Border="1"/>
    <xf numFmtId="3" fontId="5" fillId="4" borderId="0" xfId="0" applyNumberFormat="1" applyFont="1" applyFill="1"/>
    <xf numFmtId="0" fontId="4" fillId="5" borderId="0" xfId="0" applyFont="1" applyFill="1"/>
    <xf numFmtId="0" fontId="0" fillId="5" borderId="0" xfId="0" applyFill="1"/>
    <xf numFmtId="0" fontId="0" fillId="5" borderId="0" xfId="0" applyFill="1" applyBorder="1"/>
    <xf numFmtId="3" fontId="0" fillId="5" borderId="0" xfId="0" applyNumberFormat="1" applyFill="1"/>
    <xf numFmtId="3" fontId="0" fillId="5" borderId="0" xfId="0" applyNumberFormat="1" applyFill="1" applyBorder="1"/>
    <xf numFmtId="0" fontId="2" fillId="5" borderId="0" xfId="0" applyFont="1" applyFill="1"/>
    <xf numFmtId="0" fontId="2" fillId="5" borderId="1" xfId="0" applyFont="1" applyFill="1" applyBorder="1"/>
    <xf numFmtId="0" fontId="0" fillId="5" borderId="1" xfId="0" applyFill="1" applyBorder="1"/>
    <xf numFmtId="3" fontId="0" fillId="5" borderId="1" xfId="0" applyNumberFormat="1" applyFill="1" applyBorder="1"/>
    <xf numFmtId="0" fontId="5" fillId="5" borderId="0" xfId="0" applyFont="1" applyFill="1"/>
    <xf numFmtId="0" fontId="5" fillId="5" borderId="0" xfId="0" applyFont="1" applyFill="1" applyBorder="1"/>
    <xf numFmtId="3" fontId="5" fillId="5" borderId="0" xfId="0" applyNumberFormat="1" applyFont="1" applyFill="1"/>
    <xf numFmtId="3" fontId="2" fillId="5" borderId="0" xfId="0" applyNumberFormat="1" applyFont="1" applyFill="1"/>
    <xf numFmtId="0" fontId="2" fillId="5" borderId="0" xfId="0" applyFont="1" applyFill="1" applyBorder="1"/>
    <xf numFmtId="3" fontId="2" fillId="5" borderId="0" xfId="0" applyNumberFormat="1" applyFont="1" applyFill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3" fontId="0" fillId="5" borderId="2" xfId="0" applyNumberFormat="1" applyFill="1" applyBorder="1"/>
    <xf numFmtId="0" fontId="0" fillId="5" borderId="2" xfId="0" applyFill="1" applyBorder="1"/>
    <xf numFmtId="3" fontId="0" fillId="4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CD3FE"/>
      <color rgb="FF0177C1"/>
      <color rgb="FF62C3FE"/>
      <color rgb="FFDACAAA"/>
      <color rgb="FFB6985A"/>
      <color rgb="FFFEFEDA"/>
      <color rgb="FFFFFEC6"/>
      <color rgb="FFF3FEDA"/>
      <color rgb="FFCADCFA"/>
      <color rgb="FFDCE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showGridLines="0" view="pageLayout" zoomScaleNormal="100" workbookViewId="0">
      <selection activeCell="A34" sqref="A34"/>
    </sheetView>
  </sheetViews>
  <sheetFormatPr defaultRowHeight="12.75" x14ac:dyDescent="0.2"/>
  <cols>
    <col min="1" max="1" width="82.28515625" customWidth="1"/>
  </cols>
  <sheetData>
    <row r="5" spans="1:1" ht="18" x14ac:dyDescent="0.25">
      <c r="A5" s="28" t="s">
        <v>77</v>
      </c>
    </row>
    <row r="6" spans="1:1" ht="18" x14ac:dyDescent="0.25">
      <c r="A6" s="28" t="s">
        <v>16</v>
      </c>
    </row>
    <row r="7" spans="1:1" ht="15.75" x14ac:dyDescent="0.25">
      <c r="A7" s="29">
        <v>44848</v>
      </c>
    </row>
    <row r="32" spans="1:1" ht="15.75" x14ac:dyDescent="0.25">
      <c r="A32" s="27" t="s">
        <v>68</v>
      </c>
    </row>
    <row r="33" spans="1:1" ht="15.75" x14ac:dyDescent="0.25">
      <c r="A33" s="27" t="s">
        <v>69</v>
      </c>
    </row>
    <row r="34" spans="1:1" ht="15.75" x14ac:dyDescent="0.25">
      <c r="A34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topLeftCell="A3" zoomScale="115" zoomScaleNormal="115" workbookViewId="0">
      <pane xSplit="1" ySplit="2" topLeftCell="X5" activePane="bottomRight" state="frozen"/>
      <selection activeCell="A3" sqref="A3"/>
      <selection pane="topRight" activeCell="B3" sqref="B3"/>
      <selection pane="bottomLeft" activeCell="A4" sqref="A4"/>
      <selection pane="bottomRight" activeCell="A59" sqref="A59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20" width="11.42578125" bestFit="1" customWidth="1"/>
    <col min="21" max="21" width="12" customWidth="1"/>
    <col min="22" max="22" width="13.5703125" style="16" customWidth="1"/>
    <col min="23" max="23" width="12.7109375" bestFit="1" customWidth="1"/>
    <col min="24" max="25" width="12.7109375" style="22" bestFit="1" customWidth="1"/>
    <col min="26" max="26" width="12.7109375" bestFit="1" customWidth="1"/>
  </cols>
  <sheetData>
    <row r="1" spans="1:26" s="1" customFormat="1" ht="34.5" customHeight="1" x14ac:dyDescent="0.25">
      <c r="A1" s="3" t="s">
        <v>13</v>
      </c>
      <c r="V1" s="15"/>
      <c r="X1" s="21"/>
      <c r="Y1" s="21"/>
    </row>
    <row r="2" spans="1:26" ht="61.5" customHeight="1" x14ac:dyDescent="0.2"/>
    <row r="3" spans="1:26" ht="61.5" customHeight="1" x14ac:dyDescent="0.2">
      <c r="A3" s="13" t="s">
        <v>53</v>
      </c>
    </row>
    <row r="4" spans="1:26" s="9" customFormat="1" ht="15" x14ac:dyDescent="0.25">
      <c r="A4" s="10" t="s">
        <v>51</v>
      </c>
      <c r="B4" s="5" t="s">
        <v>18</v>
      </c>
      <c r="C4" s="5" t="s">
        <v>19</v>
      </c>
      <c r="D4" s="5" t="s">
        <v>20</v>
      </c>
      <c r="E4" s="5" t="s">
        <v>21</v>
      </c>
      <c r="F4" s="8" t="s">
        <v>22</v>
      </c>
      <c r="G4" s="5" t="s">
        <v>31</v>
      </c>
      <c r="H4" s="5" t="s">
        <v>33</v>
      </c>
      <c r="I4" s="5" t="s">
        <v>34</v>
      </c>
      <c r="J4" s="5" t="s">
        <v>36</v>
      </c>
      <c r="K4" s="5" t="s">
        <v>37</v>
      </c>
      <c r="L4" s="5" t="s">
        <v>46</v>
      </c>
      <c r="M4" s="5" t="s">
        <v>50</v>
      </c>
      <c r="N4" s="5" t="s">
        <v>54</v>
      </c>
      <c r="O4" s="5" t="s">
        <v>55</v>
      </c>
      <c r="P4" s="5" t="s">
        <v>56</v>
      </c>
      <c r="Q4" s="5" t="s">
        <v>57</v>
      </c>
      <c r="R4" s="5" t="s">
        <v>58</v>
      </c>
      <c r="S4" s="5" t="s">
        <v>59</v>
      </c>
      <c r="T4" s="5" t="s">
        <v>60</v>
      </c>
      <c r="U4" s="5" t="s">
        <v>61</v>
      </c>
      <c r="V4" s="17" t="s">
        <v>64</v>
      </c>
      <c r="W4" s="14" t="s">
        <v>65</v>
      </c>
      <c r="X4" s="23" t="s">
        <v>66</v>
      </c>
      <c r="Y4" s="26" t="s">
        <v>71</v>
      </c>
      <c r="Z4" s="26" t="s">
        <v>78</v>
      </c>
    </row>
    <row r="5" spans="1:26" s="9" customFormat="1" ht="15" x14ac:dyDescent="0.25">
      <c r="A5" s="11"/>
      <c r="B5" s="5"/>
      <c r="C5" s="5"/>
      <c r="D5" s="5"/>
      <c r="E5" s="5"/>
      <c r="F5" s="8"/>
      <c r="G5" s="5"/>
      <c r="H5" s="5"/>
      <c r="I5" s="5"/>
      <c r="J5" s="5"/>
      <c r="K5" s="5"/>
      <c r="L5" s="5"/>
      <c r="M5" s="5"/>
      <c r="V5" s="18"/>
      <c r="X5" s="24"/>
      <c r="Y5" s="24"/>
    </row>
    <row r="6" spans="1:26" s="54" customFormat="1" ht="15" x14ac:dyDescent="0.25">
      <c r="A6" s="53" t="s">
        <v>0</v>
      </c>
      <c r="V6" s="55"/>
      <c r="X6" s="56"/>
      <c r="Y6" s="56"/>
    </row>
    <row r="7" spans="1:26" s="54" customFormat="1" x14ac:dyDescent="0.2">
      <c r="A7" s="54" t="s">
        <v>1</v>
      </c>
      <c r="B7" s="56">
        <v>975054</v>
      </c>
      <c r="C7" s="56">
        <v>1120583</v>
      </c>
      <c r="D7" s="56">
        <v>1223608</v>
      </c>
      <c r="E7" s="56">
        <v>1307198</v>
      </c>
      <c r="F7" s="56">
        <v>1669749</v>
      </c>
      <c r="G7" s="56">
        <v>1938577</v>
      </c>
      <c r="H7" s="56">
        <v>2057694</v>
      </c>
      <c r="I7" s="56">
        <v>1894818</v>
      </c>
      <c r="J7" s="56">
        <v>1601984</v>
      </c>
      <c r="K7" s="56">
        <v>1590371</v>
      </c>
      <c r="L7" s="56">
        <v>1537663</v>
      </c>
      <c r="M7" s="56">
        <v>1591624</v>
      </c>
      <c r="N7" s="56">
        <v>2753523</v>
      </c>
      <c r="O7" s="56">
        <v>3451517</v>
      </c>
      <c r="P7" s="56">
        <v>3672696</v>
      </c>
      <c r="Q7" s="56">
        <v>3344280</v>
      </c>
      <c r="R7" s="56">
        <v>3157919</v>
      </c>
      <c r="S7" s="56">
        <v>3131393</v>
      </c>
      <c r="T7" s="56">
        <v>3143045</v>
      </c>
      <c r="U7" s="56">
        <v>2546612</v>
      </c>
      <c r="V7" s="57">
        <v>2824683</v>
      </c>
      <c r="W7" s="56">
        <v>3439088</v>
      </c>
      <c r="X7" s="56">
        <v>3629684</v>
      </c>
      <c r="Y7" s="56">
        <v>3330098</v>
      </c>
      <c r="Z7" s="56">
        <v>3534595</v>
      </c>
    </row>
    <row r="8" spans="1:26" s="54" customFormat="1" x14ac:dyDescent="0.2">
      <c r="A8" s="54" t="s">
        <v>2</v>
      </c>
      <c r="B8" s="56">
        <v>59497</v>
      </c>
      <c r="C8" s="56">
        <v>38000</v>
      </c>
      <c r="D8" s="56">
        <v>24557</v>
      </c>
      <c r="E8" s="56">
        <v>21248</v>
      </c>
      <c r="F8" s="56">
        <v>25516</v>
      </c>
      <c r="G8" s="56">
        <v>28155</v>
      </c>
      <c r="H8" s="56">
        <v>20577</v>
      </c>
      <c r="I8" s="56">
        <v>20377</v>
      </c>
      <c r="J8" s="56">
        <v>20577</v>
      </c>
      <c r="K8" s="56">
        <v>25196</v>
      </c>
      <c r="L8" s="56">
        <v>24438</v>
      </c>
      <c r="M8" s="56">
        <v>27780</v>
      </c>
      <c r="N8" s="56">
        <v>24417</v>
      </c>
      <c r="O8" s="56">
        <v>22949</v>
      </c>
      <c r="P8" s="56">
        <v>29723</v>
      </c>
      <c r="Q8" s="56">
        <v>43654</v>
      </c>
      <c r="R8" s="56">
        <v>41300</v>
      </c>
      <c r="S8" s="56">
        <v>35200</v>
      </c>
      <c r="T8" s="56">
        <v>23175</v>
      </c>
      <c r="U8" s="56">
        <v>35072</v>
      </c>
      <c r="V8" s="57">
        <v>32382</v>
      </c>
      <c r="W8" s="56">
        <v>43600</v>
      </c>
      <c r="X8" s="56">
        <v>44793</v>
      </c>
      <c r="Y8" s="56">
        <v>69500</v>
      </c>
      <c r="Z8" s="56">
        <v>76170</v>
      </c>
    </row>
    <row r="9" spans="1:26" s="54" customFormat="1" x14ac:dyDescent="0.2">
      <c r="A9" s="58" t="s">
        <v>72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7">
        <v>0</v>
      </c>
      <c r="W9" s="56">
        <v>0</v>
      </c>
      <c r="X9" s="56">
        <v>424000</v>
      </c>
      <c r="Y9" s="56">
        <v>784417</v>
      </c>
      <c r="Z9" s="56">
        <v>2155728</v>
      </c>
    </row>
    <row r="10" spans="1:26" s="54" customFormat="1" x14ac:dyDescent="0.2">
      <c r="A10" s="54" t="s">
        <v>38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44500</v>
      </c>
      <c r="L10" s="56">
        <v>21500</v>
      </c>
      <c r="M10" s="56">
        <v>11600</v>
      </c>
      <c r="N10" s="56">
        <v>37303</v>
      </c>
      <c r="O10" s="56">
        <v>41676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5">
        <v>0</v>
      </c>
      <c r="W10" s="54">
        <v>0</v>
      </c>
      <c r="X10" s="56">
        <v>0</v>
      </c>
      <c r="Y10" s="56">
        <v>0</v>
      </c>
      <c r="Z10" s="54">
        <v>0</v>
      </c>
    </row>
    <row r="11" spans="1:26" s="54" customFormat="1" x14ac:dyDescent="0.2">
      <c r="A11" s="54" t="s">
        <v>3</v>
      </c>
      <c r="B11" s="56">
        <v>105335</v>
      </c>
      <c r="C11" s="56">
        <v>106421</v>
      </c>
      <c r="D11" s="56">
        <v>93453</v>
      </c>
      <c r="E11" s="56">
        <v>87070</v>
      </c>
      <c r="F11" s="56">
        <v>110813</v>
      </c>
      <c r="G11" s="56">
        <v>102711</v>
      </c>
      <c r="H11" s="56">
        <v>86721</v>
      </c>
      <c r="I11" s="56">
        <v>89597</v>
      </c>
      <c r="J11" s="56">
        <v>99704</v>
      </c>
      <c r="K11" s="56">
        <v>59049</v>
      </c>
      <c r="L11" s="56">
        <v>48613</v>
      </c>
      <c r="M11" s="56">
        <v>48393</v>
      </c>
      <c r="N11" s="56">
        <v>51166</v>
      </c>
      <c r="O11" s="56">
        <v>42263</v>
      </c>
      <c r="P11" s="56">
        <v>52703</v>
      </c>
      <c r="Q11" s="56">
        <v>47226</v>
      </c>
      <c r="R11" s="56">
        <v>46346</v>
      </c>
      <c r="S11" s="56">
        <v>50347</v>
      </c>
      <c r="T11" s="56">
        <v>42793</v>
      </c>
      <c r="U11" s="56">
        <v>48165</v>
      </c>
      <c r="V11" s="57">
        <v>42285</v>
      </c>
      <c r="W11" s="56">
        <v>36923</v>
      </c>
      <c r="X11" s="56">
        <v>38225</v>
      </c>
      <c r="Y11" s="56">
        <v>26261</v>
      </c>
      <c r="Z11" s="56">
        <v>35658</v>
      </c>
    </row>
    <row r="12" spans="1:26" s="54" customFormat="1" x14ac:dyDescent="0.2">
      <c r="A12" s="54" t="s">
        <v>24</v>
      </c>
      <c r="B12" s="56">
        <v>769134</v>
      </c>
      <c r="C12" s="56">
        <v>818120</v>
      </c>
      <c r="D12" s="56">
        <v>892046</v>
      </c>
      <c r="E12" s="56">
        <v>976167</v>
      </c>
      <c r="F12" s="56">
        <v>1127083</v>
      </c>
      <c r="G12" s="56">
        <v>1111533</v>
      </c>
      <c r="H12" s="56">
        <v>1248879</v>
      </c>
      <c r="I12" s="56">
        <v>1394297</v>
      </c>
      <c r="J12" s="56">
        <v>1472860</v>
      </c>
      <c r="K12" s="56">
        <v>2356870</v>
      </c>
      <c r="L12" s="56">
        <v>2872868</v>
      </c>
      <c r="M12" s="56">
        <v>3483212</v>
      </c>
      <c r="N12" s="56">
        <v>4610071</v>
      </c>
      <c r="O12" s="56">
        <v>4692578</v>
      </c>
      <c r="P12" s="56">
        <v>5226147</v>
      </c>
      <c r="Q12" s="56">
        <v>4349029</v>
      </c>
      <c r="R12" s="56">
        <v>3399179</v>
      </c>
      <c r="S12" s="56">
        <v>3156909</v>
      </c>
      <c r="T12" s="56">
        <v>3106614</v>
      </c>
      <c r="U12" s="56">
        <v>2595055</v>
      </c>
      <c r="V12" s="57">
        <v>2587963</v>
      </c>
      <c r="W12" s="56">
        <v>3352571</v>
      </c>
      <c r="X12" s="56">
        <v>3843435</v>
      </c>
      <c r="Y12" s="56">
        <v>3250160</v>
      </c>
      <c r="Z12" s="56">
        <v>3061183</v>
      </c>
    </row>
    <row r="13" spans="1:26" s="54" customFormat="1" x14ac:dyDescent="0.2">
      <c r="A13" s="54" t="s">
        <v>25</v>
      </c>
      <c r="B13" s="54">
        <v>0</v>
      </c>
      <c r="C13" s="54">
        <v>0</v>
      </c>
      <c r="D13" s="54">
        <v>0</v>
      </c>
      <c r="E13" s="56">
        <v>14672</v>
      </c>
      <c r="F13" s="54">
        <v>2000</v>
      </c>
      <c r="G13" s="56">
        <v>11840</v>
      </c>
      <c r="H13" s="56">
        <v>13000</v>
      </c>
      <c r="I13" s="56">
        <v>36341</v>
      </c>
      <c r="J13" s="56">
        <v>42209</v>
      </c>
      <c r="K13" s="56">
        <v>87301</v>
      </c>
      <c r="L13" s="56">
        <v>51844</v>
      </c>
      <c r="M13" s="56">
        <v>37267</v>
      </c>
      <c r="N13" s="56">
        <v>4874</v>
      </c>
      <c r="O13" s="56">
        <v>8100</v>
      </c>
      <c r="P13" s="56">
        <v>24900</v>
      </c>
      <c r="Q13" s="56">
        <v>2000</v>
      </c>
      <c r="R13" s="54">
        <v>0</v>
      </c>
      <c r="S13" s="56">
        <v>4500</v>
      </c>
      <c r="T13" s="56">
        <v>16961</v>
      </c>
      <c r="U13" s="56">
        <v>29797</v>
      </c>
      <c r="V13" s="57">
        <v>18928</v>
      </c>
      <c r="W13" s="56">
        <v>47506</v>
      </c>
      <c r="X13" s="56">
        <v>39455</v>
      </c>
      <c r="Y13" s="56">
        <v>26000</v>
      </c>
      <c r="Z13" s="56">
        <v>23850</v>
      </c>
    </row>
    <row r="14" spans="1:26" s="54" customFormat="1" x14ac:dyDescent="0.2">
      <c r="A14" s="54" t="s">
        <v>17</v>
      </c>
      <c r="B14" s="54">
        <v>0</v>
      </c>
      <c r="C14" s="54">
        <v>0</v>
      </c>
      <c r="D14" s="54">
        <v>0</v>
      </c>
      <c r="E14" s="56">
        <v>4637</v>
      </c>
      <c r="F14" s="54">
        <v>0</v>
      </c>
      <c r="G14" s="54">
        <v>0</v>
      </c>
      <c r="H14" s="56">
        <v>0</v>
      </c>
      <c r="I14" s="54">
        <v>0</v>
      </c>
      <c r="J14" s="56">
        <v>0</v>
      </c>
      <c r="K14" s="56">
        <v>0</v>
      </c>
      <c r="L14" s="56">
        <v>0</v>
      </c>
      <c r="M14" s="56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5">
        <v>0</v>
      </c>
      <c r="W14" s="54">
        <v>0</v>
      </c>
      <c r="X14" s="56">
        <v>0</v>
      </c>
      <c r="Y14" s="56">
        <v>0</v>
      </c>
      <c r="Z14" s="54">
        <v>0</v>
      </c>
    </row>
    <row r="15" spans="1:26" s="54" customFormat="1" x14ac:dyDescent="0.2">
      <c r="A15" s="54" t="s">
        <v>23</v>
      </c>
      <c r="B15" s="54">
        <v>0</v>
      </c>
      <c r="C15" s="54">
        <v>0</v>
      </c>
      <c r="D15" s="54">
        <v>0</v>
      </c>
      <c r="E15" s="56">
        <v>0</v>
      </c>
      <c r="F15" s="56">
        <v>30477</v>
      </c>
      <c r="G15" s="56">
        <v>34918</v>
      </c>
      <c r="H15" s="56">
        <v>33838</v>
      </c>
      <c r="I15" s="56">
        <v>34851</v>
      </c>
      <c r="J15" s="56">
        <v>50000</v>
      </c>
      <c r="K15" s="56">
        <v>45500</v>
      </c>
      <c r="L15" s="56">
        <v>30000</v>
      </c>
      <c r="M15" s="56">
        <v>30000</v>
      </c>
      <c r="N15" s="56">
        <v>55722</v>
      </c>
      <c r="O15" s="56">
        <v>63000</v>
      </c>
      <c r="P15" s="56">
        <v>45000</v>
      </c>
      <c r="Q15" s="56">
        <v>50638</v>
      </c>
      <c r="R15" s="56">
        <v>45600</v>
      </c>
      <c r="S15" s="56">
        <v>70000</v>
      </c>
      <c r="T15" s="56">
        <v>53400</v>
      </c>
      <c r="U15" s="56">
        <v>40000</v>
      </c>
      <c r="V15" s="57">
        <v>45000</v>
      </c>
      <c r="W15" s="56">
        <v>44420</v>
      </c>
      <c r="X15" s="56">
        <v>90850</v>
      </c>
      <c r="Y15" s="56">
        <v>30000</v>
      </c>
      <c r="Z15" s="56">
        <v>35070</v>
      </c>
    </row>
    <row r="16" spans="1:26" s="55" customFormat="1" x14ac:dyDescent="0.2">
      <c r="A16" s="55" t="s">
        <v>45</v>
      </c>
      <c r="B16" s="55">
        <v>0</v>
      </c>
      <c r="C16" s="55">
        <v>0</v>
      </c>
      <c r="D16" s="55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9247</v>
      </c>
      <c r="L16" s="57">
        <v>26973</v>
      </c>
      <c r="M16" s="57">
        <v>32633.67</v>
      </c>
      <c r="N16" s="57">
        <v>12320</v>
      </c>
      <c r="O16" s="57">
        <v>12322</v>
      </c>
      <c r="P16" s="57">
        <v>5638</v>
      </c>
      <c r="Q16" s="57">
        <v>20067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7">
        <v>0</v>
      </c>
      <c r="Y16" s="57">
        <v>0</v>
      </c>
      <c r="Z16" s="55">
        <v>0</v>
      </c>
    </row>
    <row r="17" spans="1:26" s="60" customFormat="1" ht="13.5" thickBot="1" x14ac:dyDescent="0.25">
      <c r="A17" s="59" t="s">
        <v>67</v>
      </c>
      <c r="B17" s="60">
        <v>0</v>
      </c>
      <c r="C17" s="60">
        <v>0</v>
      </c>
      <c r="D17" s="60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1">
        <v>6400</v>
      </c>
      <c r="Y17" s="61">
        <v>0</v>
      </c>
      <c r="Z17" s="60">
        <v>0</v>
      </c>
    </row>
    <row r="18" spans="1:26" s="39" customFormat="1" ht="15" x14ac:dyDescent="0.25">
      <c r="A18" s="39" t="s">
        <v>4</v>
      </c>
      <c r="B18" s="41">
        <f>B7+B8+B11+B12+B13+B14+B15</f>
        <v>1909020</v>
      </c>
      <c r="C18" s="41">
        <f>C7+C8+C11+C12+C13+C14+C15</f>
        <v>2083124</v>
      </c>
      <c r="D18" s="41">
        <f>D7+D8+D11+D12+D13+D14+D15+D16</f>
        <v>2233664</v>
      </c>
      <c r="E18" s="41">
        <f t="shared" ref="E18:L18" si="0">E7+E8+E11+E12+E13+E14+E15+E16</f>
        <v>2410992</v>
      </c>
      <c r="F18" s="41">
        <f t="shared" si="0"/>
        <v>2965638</v>
      </c>
      <c r="G18" s="41">
        <f t="shared" si="0"/>
        <v>3227734</v>
      </c>
      <c r="H18" s="41">
        <f t="shared" si="0"/>
        <v>3460709</v>
      </c>
      <c r="I18" s="41">
        <f t="shared" si="0"/>
        <v>3470281</v>
      </c>
      <c r="J18" s="41">
        <f t="shared" si="0"/>
        <v>3287334</v>
      </c>
      <c r="K18" s="41">
        <f t="shared" si="0"/>
        <v>4173534</v>
      </c>
      <c r="L18" s="41">
        <f t="shared" si="0"/>
        <v>4592399</v>
      </c>
      <c r="M18" s="41">
        <f t="shared" ref="M18:W18" si="1">SUM(M7:M17)</f>
        <v>5262509.67</v>
      </c>
      <c r="N18" s="41">
        <f t="shared" si="1"/>
        <v>7549396</v>
      </c>
      <c r="O18" s="41">
        <f t="shared" si="1"/>
        <v>8334405</v>
      </c>
      <c r="P18" s="41">
        <f t="shared" si="1"/>
        <v>9056807</v>
      </c>
      <c r="Q18" s="41">
        <f t="shared" si="1"/>
        <v>7856894</v>
      </c>
      <c r="R18" s="41">
        <f t="shared" si="1"/>
        <v>6690344</v>
      </c>
      <c r="S18" s="41">
        <f t="shared" si="1"/>
        <v>6448349</v>
      </c>
      <c r="T18" s="41">
        <f t="shared" si="1"/>
        <v>6385988</v>
      </c>
      <c r="U18" s="41">
        <f t="shared" si="1"/>
        <v>5294701</v>
      </c>
      <c r="V18" s="43">
        <f t="shared" si="1"/>
        <v>5551241</v>
      </c>
      <c r="W18" s="41">
        <f t="shared" si="1"/>
        <v>6964108</v>
      </c>
      <c r="X18" s="41">
        <f>SUM(X6:X17)</f>
        <v>8116842</v>
      </c>
      <c r="Y18" s="41">
        <f>SUM(Y7:Y17)</f>
        <v>7516436</v>
      </c>
      <c r="Z18" s="41">
        <f>SUM(Z7:Z17)</f>
        <v>8922254</v>
      </c>
    </row>
    <row r="19" spans="1:26" s="4" customFormat="1" ht="15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V19" s="19"/>
      <c r="X19" s="6"/>
      <c r="Y19" s="6"/>
    </row>
    <row r="20" spans="1:26" s="50" customFormat="1" ht="15" x14ac:dyDescent="0.25">
      <c r="A20" s="49" t="s">
        <v>9</v>
      </c>
      <c r="V20" s="51"/>
      <c r="X20" s="52"/>
      <c r="Y20" s="52"/>
    </row>
    <row r="21" spans="1:26" s="33" customFormat="1" x14ac:dyDescent="0.2">
      <c r="A21" s="33" t="s">
        <v>74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4">
        <v>0</v>
      </c>
      <c r="W21" s="33">
        <v>0</v>
      </c>
      <c r="X21" s="35">
        <v>0</v>
      </c>
      <c r="Y21" s="35">
        <v>1107</v>
      </c>
      <c r="Z21" s="35">
        <v>1661</v>
      </c>
    </row>
    <row r="22" spans="1:26" s="33" customFormat="1" x14ac:dyDescent="0.2">
      <c r="A22" s="33" t="s">
        <v>76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4">
        <v>0</v>
      </c>
      <c r="W22" s="33">
        <v>0</v>
      </c>
      <c r="X22" s="35">
        <v>0</v>
      </c>
      <c r="Y22" s="35">
        <v>500</v>
      </c>
      <c r="Z22" s="35">
        <v>7400</v>
      </c>
    </row>
    <row r="23" spans="1:26" s="33" customFormat="1" x14ac:dyDescent="0.2">
      <c r="A23" s="33" t="s">
        <v>73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4">
        <v>0</v>
      </c>
      <c r="W23" s="33">
        <v>0</v>
      </c>
      <c r="X23" s="35">
        <v>0</v>
      </c>
      <c r="Y23" s="35">
        <v>6475</v>
      </c>
      <c r="Z23" s="35">
        <v>4625</v>
      </c>
    </row>
    <row r="24" spans="1:26" s="37" customFormat="1" x14ac:dyDescent="0.2">
      <c r="A24" s="33" t="s">
        <v>75</v>
      </c>
      <c r="B24" s="36">
        <v>7500</v>
      </c>
      <c r="C24" s="36">
        <v>6500</v>
      </c>
      <c r="D24" s="36">
        <v>11000</v>
      </c>
      <c r="E24" s="36">
        <v>11500</v>
      </c>
      <c r="F24" s="36">
        <v>7750</v>
      </c>
      <c r="G24" s="36">
        <v>0</v>
      </c>
      <c r="H24" s="36">
        <v>0</v>
      </c>
      <c r="I24" s="36">
        <v>1500</v>
      </c>
      <c r="J24" s="36">
        <v>8500</v>
      </c>
      <c r="K24" s="36">
        <v>1500</v>
      </c>
      <c r="L24" s="36">
        <v>3000</v>
      </c>
      <c r="M24" s="36">
        <v>4020</v>
      </c>
      <c r="N24" s="36">
        <v>2575</v>
      </c>
      <c r="O24" s="37">
        <v>5077</v>
      </c>
      <c r="P24" s="36">
        <v>5462</v>
      </c>
      <c r="Q24" s="36">
        <v>1000</v>
      </c>
      <c r="R24" s="36">
        <v>9390</v>
      </c>
      <c r="S24" s="36">
        <v>4254</v>
      </c>
      <c r="T24" s="37">
        <v>800</v>
      </c>
      <c r="U24" s="36">
        <v>1000</v>
      </c>
      <c r="V24" s="38">
        <v>5500</v>
      </c>
      <c r="W24" s="36">
        <v>4738</v>
      </c>
      <c r="X24" s="36">
        <v>8400</v>
      </c>
      <c r="Y24" s="36">
        <v>1000</v>
      </c>
      <c r="Z24" s="37">
        <v>400</v>
      </c>
    </row>
    <row r="25" spans="1:26" s="38" customFormat="1" x14ac:dyDescent="0.2">
      <c r="A25" s="38" t="s">
        <v>10</v>
      </c>
      <c r="B25" s="72">
        <v>19730</v>
      </c>
      <c r="C25" s="72">
        <v>12250</v>
      </c>
      <c r="D25" s="72">
        <v>26603</v>
      </c>
      <c r="E25" s="72">
        <v>40500</v>
      </c>
      <c r="F25" s="72">
        <v>19250</v>
      </c>
      <c r="G25" s="72">
        <v>23500</v>
      </c>
      <c r="H25" s="72">
        <v>18250</v>
      </c>
      <c r="I25" s="72">
        <v>43250</v>
      </c>
      <c r="J25" s="72">
        <v>38500</v>
      </c>
      <c r="K25" s="72">
        <v>17500</v>
      </c>
      <c r="L25" s="72">
        <v>27750</v>
      </c>
      <c r="M25" s="72">
        <v>19250</v>
      </c>
      <c r="N25" s="72">
        <v>10500</v>
      </c>
      <c r="O25" s="72">
        <v>10500</v>
      </c>
      <c r="P25" s="72">
        <v>9500</v>
      </c>
      <c r="Q25" s="72">
        <v>19500</v>
      </c>
      <c r="R25" s="72">
        <v>27500</v>
      </c>
      <c r="S25" s="72">
        <v>19000</v>
      </c>
      <c r="T25" s="72">
        <v>8250</v>
      </c>
      <c r="U25" s="72">
        <v>9750</v>
      </c>
      <c r="V25" s="38">
        <v>1753</v>
      </c>
      <c r="W25" s="72">
        <v>9000</v>
      </c>
      <c r="X25" s="72">
        <v>9000</v>
      </c>
      <c r="Y25" s="72">
        <v>3500</v>
      </c>
      <c r="Z25" s="72">
        <v>0</v>
      </c>
    </row>
    <row r="26" spans="1:26" s="38" customFormat="1" x14ac:dyDescent="0.2">
      <c r="A26" s="38" t="s">
        <v>79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W26" s="72"/>
      <c r="X26" s="72"/>
      <c r="Y26" s="72">
        <v>0</v>
      </c>
      <c r="Z26" s="72">
        <v>52277</v>
      </c>
    </row>
    <row r="27" spans="1:26" s="30" customFormat="1" ht="15" x14ac:dyDescent="0.25">
      <c r="A27" s="30" t="s">
        <v>11</v>
      </c>
      <c r="B27" s="31">
        <f>B24+B25</f>
        <v>27230</v>
      </c>
      <c r="C27" s="31">
        <f>C24+C25</f>
        <v>18750</v>
      </c>
      <c r="D27" s="31">
        <f>D24+D25</f>
        <v>37603</v>
      </c>
      <c r="E27" s="31">
        <f>E24+E25</f>
        <v>52000</v>
      </c>
      <c r="F27" s="31">
        <f>SUM(F24:F25)</f>
        <v>27000</v>
      </c>
      <c r="G27" s="31">
        <f>G24+G25</f>
        <v>23500</v>
      </c>
      <c r="H27" s="31">
        <v>18250</v>
      </c>
      <c r="I27" s="31">
        <f>I24+I25</f>
        <v>44750</v>
      </c>
      <c r="J27" s="31">
        <f>J24+J25</f>
        <v>47000</v>
      </c>
      <c r="K27" s="31">
        <v>19000</v>
      </c>
      <c r="L27" s="31">
        <f t="shared" ref="L27:T27" si="2">SUM(L24:L25)</f>
        <v>30750</v>
      </c>
      <c r="M27" s="31">
        <f t="shared" si="2"/>
        <v>23270</v>
      </c>
      <c r="N27" s="31">
        <f t="shared" si="2"/>
        <v>13075</v>
      </c>
      <c r="O27" s="31">
        <f t="shared" si="2"/>
        <v>15577</v>
      </c>
      <c r="P27" s="31">
        <f t="shared" si="2"/>
        <v>14962</v>
      </c>
      <c r="Q27" s="31">
        <f t="shared" si="2"/>
        <v>20500</v>
      </c>
      <c r="R27" s="31">
        <f t="shared" si="2"/>
        <v>36890</v>
      </c>
      <c r="S27" s="31">
        <f t="shared" si="2"/>
        <v>23254</v>
      </c>
      <c r="T27" s="31">
        <f t="shared" si="2"/>
        <v>9050</v>
      </c>
      <c r="U27" s="31">
        <v>10750</v>
      </c>
      <c r="V27" s="32">
        <f>SUM(V24:V25)</f>
        <v>7253</v>
      </c>
      <c r="W27" s="31">
        <f>SUM(W24:W25)</f>
        <v>13738</v>
      </c>
      <c r="X27" s="31">
        <v>17400</v>
      </c>
      <c r="Y27" s="31">
        <f>SUM(Y21:Y26)</f>
        <v>12582</v>
      </c>
      <c r="Z27" s="31">
        <f>SUM(Z21:Z26)</f>
        <v>66363</v>
      </c>
    </row>
    <row r="29" spans="1:26" s="62" customFormat="1" ht="15" x14ac:dyDescent="0.25">
      <c r="A29" s="53" t="s">
        <v>5</v>
      </c>
      <c r="V29" s="63"/>
      <c r="X29" s="64"/>
      <c r="Y29" s="64"/>
    </row>
    <row r="30" spans="1:26" s="58" customFormat="1" x14ac:dyDescent="0.2">
      <c r="A30" s="58" t="s">
        <v>32</v>
      </c>
      <c r="B30" s="65">
        <v>35500</v>
      </c>
      <c r="C30" s="65">
        <v>37750</v>
      </c>
      <c r="D30" s="65">
        <v>20100</v>
      </c>
      <c r="E30" s="65">
        <v>1800</v>
      </c>
      <c r="F30" s="58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66">
        <v>0</v>
      </c>
      <c r="W30" s="58">
        <v>0</v>
      </c>
      <c r="X30" s="65">
        <v>0</v>
      </c>
      <c r="Y30" s="65">
        <v>0</v>
      </c>
      <c r="Z30" s="58">
        <v>0</v>
      </c>
    </row>
    <row r="31" spans="1:26" s="58" customFormat="1" x14ac:dyDescent="0.2">
      <c r="A31" s="58" t="s">
        <v>28</v>
      </c>
      <c r="B31" s="65">
        <v>0</v>
      </c>
      <c r="C31" s="65">
        <v>0</v>
      </c>
      <c r="D31" s="65">
        <v>0</v>
      </c>
      <c r="E31" s="65">
        <v>0</v>
      </c>
      <c r="F31" s="58">
        <v>0</v>
      </c>
      <c r="G31" s="65">
        <v>163383</v>
      </c>
      <c r="H31" s="65">
        <v>107550</v>
      </c>
      <c r="I31" s="65">
        <v>76820</v>
      </c>
      <c r="J31" s="65">
        <v>128350</v>
      </c>
      <c r="K31" s="65">
        <v>90550</v>
      </c>
      <c r="L31" s="65">
        <v>83927</v>
      </c>
      <c r="M31" s="65">
        <v>70300</v>
      </c>
      <c r="N31" s="65">
        <v>123752</v>
      </c>
      <c r="O31" s="65">
        <v>181675</v>
      </c>
      <c r="P31" s="65">
        <v>221650</v>
      </c>
      <c r="Q31" s="65">
        <v>215850</v>
      </c>
      <c r="R31" s="65">
        <v>217450</v>
      </c>
      <c r="S31" s="65">
        <v>221100</v>
      </c>
      <c r="T31" s="65">
        <v>197325</v>
      </c>
      <c r="U31" s="65">
        <v>197138</v>
      </c>
      <c r="V31" s="67">
        <v>361093</v>
      </c>
      <c r="W31" s="65">
        <v>559396</v>
      </c>
      <c r="X31" s="65">
        <v>614485</v>
      </c>
      <c r="Y31" s="65">
        <v>520774</v>
      </c>
      <c r="Z31" s="65">
        <v>584149</v>
      </c>
    </row>
    <row r="32" spans="1:26" s="55" customFormat="1" x14ac:dyDescent="0.2">
      <c r="A32" s="66" t="s">
        <v>62</v>
      </c>
      <c r="B32" s="67">
        <v>0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57">
        <v>541340</v>
      </c>
      <c r="L32" s="57">
        <v>559256</v>
      </c>
      <c r="M32" s="57">
        <v>586966</v>
      </c>
      <c r="N32" s="57">
        <v>542507</v>
      </c>
      <c r="O32" s="57">
        <v>653272</v>
      </c>
      <c r="P32" s="57">
        <v>596812</v>
      </c>
      <c r="Q32" s="57">
        <v>633013</v>
      </c>
      <c r="R32" s="57">
        <v>702814</v>
      </c>
      <c r="S32" s="57">
        <v>744168</v>
      </c>
      <c r="T32" s="57">
        <v>818455</v>
      </c>
      <c r="U32" s="57">
        <v>941157</v>
      </c>
      <c r="V32" s="57">
        <v>953064</v>
      </c>
      <c r="W32" s="57">
        <v>1409383</v>
      </c>
      <c r="X32" s="57">
        <v>1257209</v>
      </c>
      <c r="Y32" s="57">
        <v>1231011</v>
      </c>
      <c r="Z32" s="57">
        <v>1232802</v>
      </c>
    </row>
    <row r="33" spans="1:26" s="54" customFormat="1" x14ac:dyDescent="0.2">
      <c r="A33" s="54" t="s">
        <v>26</v>
      </c>
      <c r="B33" s="54">
        <v>0</v>
      </c>
      <c r="C33" s="54">
        <v>0</v>
      </c>
      <c r="D33" s="56">
        <v>0</v>
      </c>
      <c r="E33" s="56">
        <v>0</v>
      </c>
      <c r="F33" s="56">
        <v>27564</v>
      </c>
      <c r="G33" s="56">
        <v>40024</v>
      </c>
      <c r="H33" s="56">
        <v>46728</v>
      </c>
      <c r="I33" s="56">
        <v>54495</v>
      </c>
      <c r="J33" s="56">
        <v>60240</v>
      </c>
      <c r="K33" s="56">
        <v>52394</v>
      </c>
      <c r="L33" s="56">
        <v>42625</v>
      </c>
      <c r="M33" s="56">
        <v>43878</v>
      </c>
      <c r="N33" s="56">
        <v>63848</v>
      </c>
      <c r="O33" s="56">
        <v>71682</v>
      </c>
      <c r="P33" s="56">
        <v>85536</v>
      </c>
      <c r="Q33" s="56">
        <v>76350</v>
      </c>
      <c r="R33" s="56">
        <v>90919</v>
      </c>
      <c r="S33" s="56">
        <v>92037</v>
      </c>
      <c r="T33" s="65">
        <v>150000</v>
      </c>
      <c r="U33" s="56">
        <v>154865</v>
      </c>
      <c r="V33" s="57">
        <v>139212</v>
      </c>
      <c r="W33" s="56">
        <v>146017</v>
      </c>
      <c r="X33" s="56">
        <v>73950</v>
      </c>
      <c r="Y33" s="56">
        <v>68451</v>
      </c>
      <c r="Z33" s="56">
        <v>43275</v>
      </c>
    </row>
    <row r="34" spans="1:26" s="54" customFormat="1" x14ac:dyDescent="0.2">
      <c r="A34" s="54" t="s">
        <v>14</v>
      </c>
      <c r="B34" s="54">
        <v>0</v>
      </c>
      <c r="C34" s="54">
        <v>0</v>
      </c>
      <c r="D34" s="56">
        <v>7980</v>
      </c>
      <c r="E34" s="56">
        <v>4676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5">
        <v>0</v>
      </c>
      <c r="W34" s="54">
        <v>0</v>
      </c>
      <c r="X34" s="56">
        <v>0</v>
      </c>
      <c r="Y34" s="56">
        <v>0</v>
      </c>
      <c r="Z34" s="54">
        <v>0</v>
      </c>
    </row>
    <row r="35" spans="1:26" s="54" customFormat="1" x14ac:dyDescent="0.2">
      <c r="A35" s="58" t="s">
        <v>48</v>
      </c>
      <c r="B35" s="65">
        <v>84936</v>
      </c>
      <c r="C35" s="65">
        <v>92418</v>
      </c>
      <c r="D35" s="65">
        <v>98667</v>
      </c>
      <c r="E35" s="65">
        <v>110396</v>
      </c>
      <c r="F35" s="65">
        <v>95825</v>
      </c>
      <c r="G35" s="65">
        <v>105260</v>
      </c>
      <c r="H35" s="65">
        <v>102954</v>
      </c>
      <c r="I35" s="65">
        <v>94170</v>
      </c>
      <c r="J35" s="65">
        <v>89034</v>
      </c>
      <c r="K35" s="56">
        <v>116600</v>
      </c>
      <c r="L35" s="56">
        <v>101446</v>
      </c>
      <c r="M35" s="56">
        <v>144852</v>
      </c>
      <c r="N35" s="56">
        <v>118020</v>
      </c>
      <c r="O35" s="56">
        <v>101971</v>
      </c>
      <c r="P35" s="56">
        <v>109161</v>
      </c>
      <c r="Q35" s="56">
        <v>111196</v>
      </c>
      <c r="R35" s="56">
        <v>99932</v>
      </c>
      <c r="S35" s="56">
        <v>94068</v>
      </c>
      <c r="T35" s="56">
        <v>76807</v>
      </c>
      <c r="U35" s="56">
        <v>79829</v>
      </c>
      <c r="V35" s="57">
        <v>149237</v>
      </c>
      <c r="W35" s="56">
        <v>156959</v>
      </c>
      <c r="X35" s="56">
        <v>102675</v>
      </c>
      <c r="Y35" s="56">
        <v>100445</v>
      </c>
      <c r="Z35" s="56">
        <v>106513</v>
      </c>
    </row>
    <row r="36" spans="1:26" s="54" customFormat="1" x14ac:dyDescent="0.2">
      <c r="A36" s="58" t="s">
        <v>63</v>
      </c>
      <c r="B36" s="56">
        <v>48150</v>
      </c>
      <c r="C36" s="56">
        <v>54225</v>
      </c>
      <c r="D36" s="56">
        <v>46450</v>
      </c>
      <c r="E36" s="56">
        <v>71100</v>
      </c>
      <c r="F36" s="56">
        <v>116429</v>
      </c>
      <c r="G36" s="56">
        <v>105850</v>
      </c>
      <c r="H36" s="56">
        <v>83400</v>
      </c>
      <c r="I36" s="56">
        <v>125855</v>
      </c>
      <c r="J36" s="56">
        <v>115550</v>
      </c>
      <c r="K36" s="56">
        <v>127000</v>
      </c>
      <c r="L36" s="56">
        <v>116889</v>
      </c>
      <c r="M36" s="56">
        <v>137776</v>
      </c>
      <c r="N36" s="56">
        <v>63520</v>
      </c>
      <c r="O36" s="56">
        <v>82866</v>
      </c>
      <c r="P36" s="56">
        <v>155316</v>
      </c>
      <c r="Q36" s="56">
        <v>158411</v>
      </c>
      <c r="R36" s="56">
        <v>223449</v>
      </c>
      <c r="S36" s="56">
        <v>219149</v>
      </c>
      <c r="T36" s="56">
        <v>300796</v>
      </c>
      <c r="U36" s="56">
        <v>208404</v>
      </c>
      <c r="V36" s="57">
        <v>260568</v>
      </c>
      <c r="W36" s="56">
        <v>246257</v>
      </c>
      <c r="X36" s="56">
        <v>275507</v>
      </c>
      <c r="Y36" s="56">
        <v>196328</v>
      </c>
      <c r="Z36" s="56">
        <v>269140</v>
      </c>
    </row>
    <row r="37" spans="1:26" s="58" customFormat="1" x14ac:dyDescent="0.2">
      <c r="A37" s="58" t="s">
        <v>29</v>
      </c>
      <c r="B37" s="65">
        <v>6214</v>
      </c>
      <c r="C37" s="65">
        <v>6876</v>
      </c>
      <c r="D37" s="65">
        <v>51250</v>
      </c>
      <c r="E37" s="65">
        <v>74700</v>
      </c>
      <c r="F37" s="65">
        <v>62300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66">
        <v>0</v>
      </c>
      <c r="W37" s="58">
        <v>0</v>
      </c>
      <c r="X37" s="65">
        <v>0</v>
      </c>
      <c r="Y37" s="65">
        <v>0</v>
      </c>
      <c r="Z37" s="58">
        <v>0</v>
      </c>
    </row>
    <row r="38" spans="1:26" s="54" customFormat="1" x14ac:dyDescent="0.2">
      <c r="A38" s="54" t="s">
        <v>27</v>
      </c>
      <c r="B38" s="54">
        <v>0</v>
      </c>
      <c r="C38" s="54">
        <v>0</v>
      </c>
      <c r="D38" s="56">
        <v>0</v>
      </c>
      <c r="E38" s="56">
        <v>0</v>
      </c>
      <c r="F38" s="56">
        <v>11514</v>
      </c>
      <c r="G38" s="56">
        <v>11050</v>
      </c>
      <c r="H38" s="56">
        <v>8118</v>
      </c>
      <c r="I38" s="56">
        <v>11394</v>
      </c>
      <c r="J38" s="56">
        <v>16236</v>
      </c>
      <c r="K38" s="56">
        <v>11216</v>
      </c>
      <c r="L38" s="56">
        <v>9310</v>
      </c>
      <c r="M38" s="56">
        <v>6517</v>
      </c>
      <c r="N38" s="54">
        <v>6445</v>
      </c>
      <c r="O38" s="56">
        <v>11664</v>
      </c>
      <c r="P38" s="56">
        <v>2648</v>
      </c>
      <c r="Q38" s="56">
        <v>4389</v>
      </c>
      <c r="R38" s="56">
        <v>3174</v>
      </c>
      <c r="S38" s="56">
        <v>1931</v>
      </c>
      <c r="T38" s="56">
        <v>1020</v>
      </c>
      <c r="U38" s="54">
        <v>864</v>
      </c>
      <c r="V38" s="55">
        <v>864</v>
      </c>
      <c r="W38" s="54">
        <v>666</v>
      </c>
      <c r="X38" s="56">
        <v>0</v>
      </c>
      <c r="Y38" s="56">
        <v>0</v>
      </c>
      <c r="Z38" s="54">
        <v>0</v>
      </c>
    </row>
    <row r="39" spans="1:26" s="54" customFormat="1" x14ac:dyDescent="0.2">
      <c r="A39" s="58" t="s">
        <v>42</v>
      </c>
      <c r="B39" s="65">
        <v>7127</v>
      </c>
      <c r="C39" s="65">
        <v>4488</v>
      </c>
      <c r="D39" s="65">
        <v>6324</v>
      </c>
      <c r="E39" s="65">
        <v>4220</v>
      </c>
      <c r="F39" s="65">
        <v>4452</v>
      </c>
      <c r="G39" s="65">
        <v>7300</v>
      </c>
      <c r="H39" s="65">
        <v>7100</v>
      </c>
      <c r="I39" s="65">
        <v>1500</v>
      </c>
      <c r="J39" s="65">
        <v>11908</v>
      </c>
      <c r="K39" s="65">
        <v>19199</v>
      </c>
      <c r="L39" s="56">
        <v>39317</v>
      </c>
      <c r="M39" s="56">
        <v>22318</v>
      </c>
      <c r="N39" s="56">
        <v>19080</v>
      </c>
      <c r="O39" s="56">
        <v>33351</v>
      </c>
      <c r="P39" s="56">
        <v>83655</v>
      </c>
      <c r="Q39" s="56">
        <v>140431</v>
      </c>
      <c r="R39" s="56">
        <v>172564</v>
      </c>
      <c r="S39" s="56">
        <v>118254</v>
      </c>
      <c r="T39" s="56">
        <v>131250</v>
      </c>
      <c r="U39" s="56">
        <v>84948</v>
      </c>
      <c r="V39" s="57">
        <v>184938</v>
      </c>
      <c r="W39" s="56">
        <v>125635</v>
      </c>
      <c r="X39" s="56">
        <v>81493</v>
      </c>
      <c r="Y39" s="56">
        <v>86970</v>
      </c>
      <c r="Z39" s="56">
        <v>75776</v>
      </c>
    </row>
    <row r="40" spans="1:26" s="54" customFormat="1" x14ac:dyDescent="0.2">
      <c r="A40" s="58" t="s">
        <v>40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7058</v>
      </c>
      <c r="L40" s="56">
        <v>6076</v>
      </c>
      <c r="M40" s="56">
        <v>6002</v>
      </c>
      <c r="N40" s="56">
        <v>5096</v>
      </c>
      <c r="O40" s="56">
        <v>3294</v>
      </c>
      <c r="P40" s="56">
        <v>6869</v>
      </c>
      <c r="Q40" s="56">
        <v>8094</v>
      </c>
      <c r="R40" s="56">
        <v>4661</v>
      </c>
      <c r="S40" s="56">
        <v>7346</v>
      </c>
      <c r="T40" s="54">
        <v>476</v>
      </c>
      <c r="U40" s="56">
        <v>8280</v>
      </c>
      <c r="V40" s="57">
        <v>5112</v>
      </c>
      <c r="W40" s="56">
        <v>7622</v>
      </c>
      <c r="X40" s="56">
        <v>0</v>
      </c>
      <c r="Y40" s="56">
        <v>0</v>
      </c>
      <c r="Z40" s="54">
        <v>0</v>
      </c>
    </row>
    <row r="41" spans="1:26" s="54" customFormat="1" x14ac:dyDescent="0.2">
      <c r="A41" s="58" t="s">
        <v>49</v>
      </c>
      <c r="B41" s="65">
        <v>10523</v>
      </c>
      <c r="C41" s="65">
        <v>12285</v>
      </c>
      <c r="D41" s="65">
        <v>11660</v>
      </c>
      <c r="E41" s="65">
        <v>6787</v>
      </c>
      <c r="F41" s="65">
        <v>0</v>
      </c>
      <c r="G41" s="65">
        <v>0</v>
      </c>
      <c r="H41" s="65">
        <v>0</v>
      </c>
      <c r="I41" s="65">
        <v>0</v>
      </c>
      <c r="J41" s="65">
        <v>5200</v>
      </c>
      <c r="K41" s="56">
        <v>0</v>
      </c>
      <c r="L41" s="56">
        <v>0</v>
      </c>
      <c r="M41" s="54">
        <v>0</v>
      </c>
      <c r="N41" s="54">
        <v>0</v>
      </c>
      <c r="O41" s="56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5">
        <v>0</v>
      </c>
      <c r="W41" s="54">
        <v>0</v>
      </c>
      <c r="X41" s="56">
        <v>0</v>
      </c>
      <c r="Y41" s="56">
        <v>0</v>
      </c>
      <c r="Z41" s="54">
        <v>0</v>
      </c>
    </row>
    <row r="42" spans="1:26" s="54" customFormat="1" x14ac:dyDescent="0.2">
      <c r="A42" s="54" t="s">
        <v>6</v>
      </c>
      <c r="B42" s="56">
        <v>7278</v>
      </c>
      <c r="C42" s="56">
        <v>6264</v>
      </c>
      <c r="D42" s="56">
        <v>6644</v>
      </c>
      <c r="E42" s="56">
        <v>4444</v>
      </c>
      <c r="F42" s="54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5">
        <v>0</v>
      </c>
      <c r="W42" s="54">
        <v>0</v>
      </c>
      <c r="X42" s="56">
        <v>0</v>
      </c>
      <c r="Y42" s="56">
        <v>0</v>
      </c>
      <c r="Z42" s="54">
        <v>0</v>
      </c>
    </row>
    <row r="43" spans="1:26" s="54" customFormat="1" x14ac:dyDescent="0.2">
      <c r="A43" s="54" t="s">
        <v>7</v>
      </c>
      <c r="B43" s="56">
        <v>10806</v>
      </c>
      <c r="C43" s="56">
        <v>9424</v>
      </c>
      <c r="D43" s="56">
        <v>5517</v>
      </c>
      <c r="E43" s="56">
        <v>7524</v>
      </c>
      <c r="F43" s="54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5">
        <v>0</v>
      </c>
      <c r="W43" s="54">
        <v>0</v>
      </c>
      <c r="X43" s="56">
        <v>0</v>
      </c>
      <c r="Y43" s="56">
        <v>0</v>
      </c>
      <c r="Z43" s="54">
        <v>0</v>
      </c>
    </row>
    <row r="44" spans="1:26" s="58" customFormat="1" x14ac:dyDescent="0.2">
      <c r="A44" s="58" t="s">
        <v>47</v>
      </c>
      <c r="B44" s="65">
        <v>6400</v>
      </c>
      <c r="C44" s="65">
        <v>8500</v>
      </c>
      <c r="D44" s="65">
        <v>10000</v>
      </c>
      <c r="E44" s="65">
        <v>11500</v>
      </c>
      <c r="F44" s="65">
        <v>18000</v>
      </c>
      <c r="G44" s="65">
        <v>2000</v>
      </c>
      <c r="H44" s="65">
        <v>17000</v>
      </c>
      <c r="I44" s="65">
        <v>20000</v>
      </c>
      <c r="J44" s="65">
        <v>8000</v>
      </c>
      <c r="K44" s="65">
        <v>9000</v>
      </c>
      <c r="L44" s="65">
        <v>2000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66">
        <v>0</v>
      </c>
      <c r="W44" s="58">
        <v>0</v>
      </c>
      <c r="X44" s="65">
        <v>0</v>
      </c>
      <c r="Y44" s="65">
        <v>0</v>
      </c>
      <c r="Z44" s="58">
        <v>0</v>
      </c>
    </row>
    <row r="45" spans="1:26" s="54" customFormat="1" x14ac:dyDescent="0.2">
      <c r="A45" s="58" t="s">
        <v>41</v>
      </c>
      <c r="B45" s="65">
        <v>0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3038</v>
      </c>
      <c r="L45" s="56">
        <v>4435</v>
      </c>
      <c r="M45" s="56">
        <v>4973</v>
      </c>
      <c r="N45" s="56">
        <v>5316</v>
      </c>
      <c r="O45" s="56">
        <v>5670</v>
      </c>
      <c r="P45" s="56">
        <v>3876</v>
      </c>
      <c r="Q45" s="56">
        <v>4275</v>
      </c>
      <c r="R45" s="56">
        <v>5428</v>
      </c>
      <c r="S45" s="56">
        <v>4564</v>
      </c>
      <c r="T45" s="56">
        <v>6664</v>
      </c>
      <c r="U45" s="56">
        <v>3024</v>
      </c>
      <c r="V45" s="57">
        <v>2448</v>
      </c>
      <c r="W45" s="56">
        <v>1998</v>
      </c>
      <c r="X45" s="56">
        <v>0</v>
      </c>
      <c r="Y45" s="56">
        <v>0</v>
      </c>
      <c r="Z45" s="54">
        <v>0</v>
      </c>
    </row>
    <row r="46" spans="1:26" s="54" customFormat="1" x14ac:dyDescent="0.2">
      <c r="A46" s="58" t="s">
        <v>70</v>
      </c>
      <c r="B46" s="65">
        <v>0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7">
        <v>0</v>
      </c>
      <c r="W46" s="56">
        <v>0</v>
      </c>
      <c r="X46" s="56">
        <v>5589</v>
      </c>
      <c r="Y46" s="56">
        <v>3921</v>
      </c>
      <c r="Z46" s="56">
        <v>5680</v>
      </c>
    </row>
    <row r="47" spans="1:26" s="54" customFormat="1" x14ac:dyDescent="0.2">
      <c r="A47" s="58" t="s">
        <v>39</v>
      </c>
      <c r="B47" s="65">
        <v>0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44547</v>
      </c>
      <c r="L47" s="56">
        <v>47667</v>
      </c>
      <c r="M47" s="56">
        <v>46232</v>
      </c>
      <c r="N47" s="56">
        <v>38804</v>
      </c>
      <c r="O47" s="56">
        <v>47412</v>
      </c>
      <c r="P47" s="56">
        <v>57941</v>
      </c>
      <c r="Q47" s="56">
        <v>56746</v>
      </c>
      <c r="R47" s="56">
        <v>63720</v>
      </c>
      <c r="S47" s="56">
        <v>46756</v>
      </c>
      <c r="T47" s="56">
        <v>51534</v>
      </c>
      <c r="U47" s="56">
        <v>49392</v>
      </c>
      <c r="V47" s="57">
        <v>57740</v>
      </c>
      <c r="W47" s="56">
        <v>55313</v>
      </c>
      <c r="X47" s="56">
        <v>36369</v>
      </c>
      <c r="Y47" s="56">
        <v>39721</v>
      </c>
      <c r="Z47" s="56">
        <v>34000</v>
      </c>
    </row>
    <row r="48" spans="1:26" s="54" customFormat="1" x14ac:dyDescent="0.2">
      <c r="A48" s="58" t="s">
        <v>52</v>
      </c>
      <c r="B48" s="65">
        <v>0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56">
        <v>0</v>
      </c>
      <c r="M48" s="56">
        <v>1600</v>
      </c>
      <c r="N48" s="56">
        <v>2000</v>
      </c>
      <c r="O48" s="56">
        <v>6500</v>
      </c>
      <c r="P48" s="56">
        <v>6500</v>
      </c>
      <c r="Q48" s="56">
        <v>5700</v>
      </c>
      <c r="R48" s="56">
        <v>6200</v>
      </c>
      <c r="S48" s="56">
        <v>4600</v>
      </c>
      <c r="T48" s="56">
        <v>2700</v>
      </c>
      <c r="U48" s="54">
        <v>700</v>
      </c>
      <c r="V48" s="55">
        <v>0</v>
      </c>
      <c r="W48" s="54">
        <v>0</v>
      </c>
      <c r="X48" s="56">
        <v>0</v>
      </c>
      <c r="Y48" s="56">
        <v>0</v>
      </c>
      <c r="Z48" s="54">
        <v>0</v>
      </c>
    </row>
    <row r="49" spans="1:26" s="58" customFormat="1" x14ac:dyDescent="0.2">
      <c r="A49" s="58" t="s">
        <v>30</v>
      </c>
      <c r="B49" s="65">
        <v>31600</v>
      </c>
      <c r="C49" s="65">
        <v>24000</v>
      </c>
      <c r="D49" s="65">
        <v>28400</v>
      </c>
      <c r="E49" s="65">
        <v>24000</v>
      </c>
      <c r="F49" s="65">
        <v>16400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66">
        <v>0</v>
      </c>
      <c r="W49" s="58">
        <v>0</v>
      </c>
      <c r="X49" s="65">
        <v>0</v>
      </c>
      <c r="Y49" s="65">
        <v>0</v>
      </c>
      <c r="Z49" s="58">
        <v>0</v>
      </c>
    </row>
    <row r="50" spans="1:26" s="71" customFormat="1" ht="13.5" thickBot="1" x14ac:dyDescent="0.25">
      <c r="A50" s="68" t="s">
        <v>43</v>
      </c>
      <c r="B50" s="69">
        <v>0</v>
      </c>
      <c r="C50" s="69">
        <v>0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27678</v>
      </c>
      <c r="L50" s="70">
        <v>26192</v>
      </c>
      <c r="M50" s="70">
        <v>20763</v>
      </c>
      <c r="N50" s="70">
        <v>28445</v>
      </c>
      <c r="O50" s="70">
        <v>48651</v>
      </c>
      <c r="P50" s="70">
        <v>61579</v>
      </c>
      <c r="Q50" s="70">
        <v>83293</v>
      </c>
      <c r="R50" s="70">
        <v>67828</v>
      </c>
      <c r="S50" s="70">
        <v>58686</v>
      </c>
      <c r="T50" s="70">
        <v>63621</v>
      </c>
      <c r="U50" s="70">
        <v>61998</v>
      </c>
      <c r="V50" s="70">
        <v>68886</v>
      </c>
      <c r="W50" s="70">
        <v>57862</v>
      </c>
      <c r="X50" s="70">
        <v>57029</v>
      </c>
      <c r="Y50" s="70">
        <v>47792</v>
      </c>
      <c r="Z50" s="70">
        <v>40252</v>
      </c>
    </row>
    <row r="51" spans="1:26" s="39" customFormat="1" ht="15.75" thickTop="1" x14ac:dyDescent="0.25">
      <c r="A51" s="39" t="s">
        <v>8</v>
      </c>
      <c r="B51" s="41">
        <f t="shared" ref="B51:L51" si="3">B30+B37+B49+B31+B44+B36+B42+B43+B34+B33+B38+B47+B40+B45+B50+B39+B35+B41+B32</f>
        <v>248534</v>
      </c>
      <c r="C51" s="41">
        <f t="shared" si="3"/>
        <v>256230</v>
      </c>
      <c r="D51" s="41">
        <f t="shared" si="3"/>
        <v>292992</v>
      </c>
      <c r="E51" s="41">
        <f t="shared" si="3"/>
        <v>321147</v>
      </c>
      <c r="F51" s="41">
        <f t="shared" si="3"/>
        <v>352484</v>
      </c>
      <c r="G51" s="41">
        <f t="shared" si="3"/>
        <v>434867</v>
      </c>
      <c r="H51" s="41">
        <f t="shared" si="3"/>
        <v>372850</v>
      </c>
      <c r="I51" s="41">
        <f t="shared" si="3"/>
        <v>384234</v>
      </c>
      <c r="J51" s="41">
        <f t="shared" si="3"/>
        <v>434518</v>
      </c>
      <c r="K51" s="41">
        <f t="shared" si="3"/>
        <v>1049620</v>
      </c>
      <c r="L51" s="41">
        <f t="shared" si="3"/>
        <v>1039140</v>
      </c>
      <c r="M51" s="41">
        <f>SUM(M30:M50)</f>
        <v>1092177</v>
      </c>
      <c r="N51" s="42">
        <f>SUM(N30:N50)</f>
        <v>1016833</v>
      </c>
      <c r="O51" s="41">
        <f>SUM(O41:O50)</f>
        <v>108233</v>
      </c>
      <c r="P51" s="41">
        <f>SUM(P30:P50)</f>
        <v>1391543</v>
      </c>
      <c r="Q51" s="41">
        <f>SUM(Q30:Q50)</f>
        <v>1497748</v>
      </c>
      <c r="R51" s="41">
        <f>SUM(R30:R50)</f>
        <v>1658139</v>
      </c>
      <c r="S51" s="41">
        <f>SUM(S30:S50)</f>
        <v>1612659</v>
      </c>
      <c r="T51" s="41">
        <f>SUM(T30:T50)</f>
        <v>1800648</v>
      </c>
      <c r="U51" s="41">
        <f>SUM(U31:U50)</f>
        <v>1790599</v>
      </c>
      <c r="V51" s="43">
        <f>SUM(V31:V50)</f>
        <v>2183162</v>
      </c>
      <c r="W51" s="41">
        <f>SUM(W30:W50)</f>
        <v>2767108</v>
      </c>
      <c r="X51" s="41">
        <v>2504306</v>
      </c>
      <c r="Y51" s="41">
        <f>SUM(Y30:Y50)</f>
        <v>2295413</v>
      </c>
      <c r="Z51" s="41">
        <v>2391587</v>
      </c>
    </row>
    <row r="53" spans="1:26" s="33" customFormat="1" x14ac:dyDescent="0.2">
      <c r="A53" s="33" t="s">
        <v>35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10000</v>
      </c>
      <c r="J53" s="35">
        <v>10000</v>
      </c>
      <c r="K53" s="35">
        <v>2425</v>
      </c>
      <c r="L53" s="35">
        <v>5555</v>
      </c>
      <c r="M53" s="35">
        <v>48833</v>
      </c>
      <c r="N53" s="35">
        <v>60706</v>
      </c>
      <c r="O53" s="35">
        <v>64600</v>
      </c>
      <c r="P53" s="35">
        <v>104500</v>
      </c>
      <c r="Q53" s="35">
        <v>148068</v>
      </c>
      <c r="R53" s="35">
        <v>150685</v>
      </c>
      <c r="S53" s="35">
        <v>111398</v>
      </c>
      <c r="T53" s="35">
        <v>136779</v>
      </c>
      <c r="U53" s="35">
        <v>132522</v>
      </c>
      <c r="V53" s="44">
        <v>226982</v>
      </c>
      <c r="W53" s="35">
        <v>258532</v>
      </c>
      <c r="X53" s="35">
        <v>168983</v>
      </c>
      <c r="Y53" s="35">
        <v>215404</v>
      </c>
      <c r="Z53" s="35">
        <v>129084</v>
      </c>
    </row>
    <row r="54" spans="1:26" s="45" customFormat="1" ht="13.5" thickBot="1" x14ac:dyDescent="0.25">
      <c r="A54" s="45" t="s">
        <v>15</v>
      </c>
      <c r="B54" s="46">
        <v>86264</v>
      </c>
      <c r="C54" s="46">
        <v>82687</v>
      </c>
      <c r="D54" s="46">
        <v>75644</v>
      </c>
      <c r="E54" s="46">
        <v>86953</v>
      </c>
      <c r="F54" s="46">
        <v>115184</v>
      </c>
      <c r="G54" s="46">
        <v>114864</v>
      </c>
      <c r="H54" s="46">
        <v>68798</v>
      </c>
      <c r="I54" s="46">
        <v>141858</v>
      </c>
      <c r="J54" s="46">
        <v>140576</v>
      </c>
      <c r="K54" s="46">
        <v>105282</v>
      </c>
      <c r="L54" s="46">
        <v>139256</v>
      </c>
      <c r="M54" s="46">
        <v>166344</v>
      </c>
      <c r="N54" s="46">
        <v>162329</v>
      </c>
      <c r="O54" s="46">
        <v>170954</v>
      </c>
      <c r="P54" s="46">
        <v>240849</v>
      </c>
      <c r="Q54" s="46">
        <v>231947</v>
      </c>
      <c r="R54" s="46">
        <v>246836</v>
      </c>
      <c r="S54" s="46">
        <v>234796</v>
      </c>
      <c r="T54" s="46">
        <v>261593</v>
      </c>
      <c r="U54" s="46">
        <v>233442</v>
      </c>
      <c r="V54" s="46">
        <v>233955</v>
      </c>
      <c r="W54" s="46">
        <v>330348</v>
      </c>
      <c r="X54" s="46">
        <v>328969</v>
      </c>
      <c r="Y54" s="46">
        <v>347897</v>
      </c>
      <c r="Z54" s="46">
        <v>359744</v>
      </c>
    </row>
    <row r="55" spans="1:26" s="40" customFormat="1" ht="15" x14ac:dyDescent="0.25">
      <c r="A55" s="30" t="s">
        <v>44</v>
      </c>
      <c r="B55" s="31">
        <f>B53+B54</f>
        <v>86264</v>
      </c>
      <c r="C55" s="31">
        <f t="shared" ref="C55:K55" si="4">C53+C54</f>
        <v>82687</v>
      </c>
      <c r="D55" s="31">
        <f t="shared" si="4"/>
        <v>75644</v>
      </c>
      <c r="E55" s="31">
        <f t="shared" si="4"/>
        <v>86953</v>
      </c>
      <c r="F55" s="31">
        <f t="shared" si="4"/>
        <v>115184</v>
      </c>
      <c r="G55" s="31">
        <f t="shared" si="4"/>
        <v>114864</v>
      </c>
      <c r="H55" s="31">
        <f t="shared" si="4"/>
        <v>68798</v>
      </c>
      <c r="I55" s="31">
        <f t="shared" si="4"/>
        <v>151858</v>
      </c>
      <c r="J55" s="31">
        <v>160576</v>
      </c>
      <c r="K55" s="31">
        <f t="shared" si="4"/>
        <v>107707</v>
      </c>
      <c r="L55" s="31">
        <f t="shared" ref="L55:R55" si="5">SUM(L53:L54)</f>
        <v>144811</v>
      </c>
      <c r="M55" s="31">
        <f t="shared" si="5"/>
        <v>215177</v>
      </c>
      <c r="N55" s="31">
        <f t="shared" si="5"/>
        <v>223035</v>
      </c>
      <c r="O55" s="31">
        <f t="shared" si="5"/>
        <v>235554</v>
      </c>
      <c r="P55" s="31">
        <f t="shared" si="5"/>
        <v>345349</v>
      </c>
      <c r="Q55" s="31">
        <f t="shared" si="5"/>
        <v>380015</v>
      </c>
      <c r="R55" s="31">
        <f t="shared" si="5"/>
        <v>397521</v>
      </c>
      <c r="S55" s="31">
        <f>SUM(S53:S54)</f>
        <v>346194</v>
      </c>
      <c r="T55" s="31">
        <f>SUM(T53:T54)</f>
        <v>398372</v>
      </c>
      <c r="U55" s="31">
        <v>365964</v>
      </c>
      <c r="V55" s="32">
        <f>V53+V54</f>
        <v>460937</v>
      </c>
      <c r="W55" s="31">
        <f>SUM(W53:W54)</f>
        <v>588880</v>
      </c>
      <c r="X55" s="31">
        <v>497952</v>
      </c>
      <c r="Y55" s="31">
        <f>SUM(Y53:Y54)</f>
        <v>563301</v>
      </c>
      <c r="Z55" s="31">
        <f>SUM(Z53:Z54)</f>
        <v>488828</v>
      </c>
    </row>
    <row r="56" spans="1:26" s="7" customFormat="1" ht="14.25" x14ac:dyDescent="0.2">
      <c r="V56" s="20"/>
      <c r="X56" s="25"/>
      <c r="Y56" s="25"/>
    </row>
    <row r="57" spans="1:26" s="47" customFormat="1" ht="16.5" thickBot="1" x14ac:dyDescent="0.3">
      <c r="A57" s="47" t="s">
        <v>12</v>
      </c>
      <c r="B57" s="48">
        <f t="shared" ref="B57:N57" si="6">B18+B27+B51+B55</f>
        <v>2271048</v>
      </c>
      <c r="C57" s="48">
        <f t="shared" si="6"/>
        <v>2440791</v>
      </c>
      <c r="D57" s="48">
        <f t="shared" si="6"/>
        <v>2639903</v>
      </c>
      <c r="E57" s="48">
        <f t="shared" si="6"/>
        <v>2871092</v>
      </c>
      <c r="F57" s="48">
        <f t="shared" si="6"/>
        <v>3460306</v>
      </c>
      <c r="G57" s="48">
        <f t="shared" si="6"/>
        <v>3800965</v>
      </c>
      <c r="H57" s="48">
        <f t="shared" si="6"/>
        <v>3920607</v>
      </c>
      <c r="I57" s="48">
        <f t="shared" si="6"/>
        <v>4051123</v>
      </c>
      <c r="J57" s="48">
        <f t="shared" si="6"/>
        <v>3929428</v>
      </c>
      <c r="K57" s="48">
        <f t="shared" si="6"/>
        <v>5349861</v>
      </c>
      <c r="L57" s="48">
        <f t="shared" si="6"/>
        <v>5807100</v>
      </c>
      <c r="M57" s="48">
        <f t="shared" si="6"/>
        <v>6593133.6699999999</v>
      </c>
      <c r="N57" s="48">
        <f t="shared" si="6"/>
        <v>8802339</v>
      </c>
      <c r="O57" s="48">
        <f>O18+O51+O27+O55</f>
        <v>8693769</v>
      </c>
      <c r="P57" s="48">
        <f>P18+P51+P27+P55</f>
        <v>10808661</v>
      </c>
      <c r="Q57" s="48">
        <f>Q18+Q51+Q27+Q55</f>
        <v>9755157</v>
      </c>
      <c r="R57" s="48">
        <f>R18+R51+R27+R55</f>
        <v>8782894</v>
      </c>
      <c r="S57" s="48">
        <f t="shared" ref="S57:Z57" si="7">S18+S27+S51+S55</f>
        <v>8430456</v>
      </c>
      <c r="T57" s="48">
        <f t="shared" si="7"/>
        <v>8594058</v>
      </c>
      <c r="U57" s="48">
        <f t="shared" si="7"/>
        <v>7462014</v>
      </c>
      <c r="V57" s="48">
        <f t="shared" si="7"/>
        <v>8202593</v>
      </c>
      <c r="W57" s="48">
        <f t="shared" si="7"/>
        <v>10333834</v>
      </c>
      <c r="X57" s="48">
        <f t="shared" si="7"/>
        <v>11136500</v>
      </c>
      <c r="Y57" s="48">
        <f t="shared" si="7"/>
        <v>10387732</v>
      </c>
      <c r="Z57" s="48">
        <f t="shared" si="7"/>
        <v>11869032</v>
      </c>
    </row>
    <row r="58" spans="1:26" ht="13.5" thickTop="1" x14ac:dyDescent="0.2"/>
    <row r="59" spans="1:26" x14ac:dyDescent="0.2">
      <c r="A59" s="12" t="s">
        <v>80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Dollar Totals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2006-09-06T15:06:27Z</cp:lastPrinted>
  <dcterms:created xsi:type="dcterms:W3CDTF">2000-09-25T19:59:46Z</dcterms:created>
  <dcterms:modified xsi:type="dcterms:W3CDTF">2022-10-14T20:13:07Z</dcterms:modified>
</cp:coreProperties>
</file>