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SFA\Financial Aid\FA Officer L-Z\From my Old Folder\Revamped_Created Docs_Handouts\"/>
    </mc:Choice>
  </mc:AlternateContent>
  <bookViews>
    <workbookView xWindow="0" yWindow="15" windowWidth="11340" windowHeight="6540" activeTab="1"/>
  </bookViews>
  <sheets>
    <sheet name="Cover Page" sheetId="3" r:id="rId1"/>
    <sheet name="Dollar Totals" sheetId="1" r:id="rId2"/>
    <sheet name="Sheet1" sheetId="4" r:id="rId3"/>
  </sheets>
  <calcPr calcId="162913"/>
</workbook>
</file>

<file path=xl/calcChain.xml><?xml version="1.0" encoding="utf-8"?>
<calcChain xmlns="http://schemas.openxmlformats.org/spreadsheetml/2006/main">
  <c r="Y18" i="1" l="1"/>
  <c r="Y54" i="1"/>
  <c r="Y50" i="1"/>
  <c r="Y26" i="1"/>
  <c r="Y56" i="1" l="1"/>
  <c r="W18" i="1"/>
  <c r="V18" i="1"/>
  <c r="U18" i="1"/>
  <c r="T18" i="1"/>
  <c r="S18" i="1"/>
  <c r="R18" i="1"/>
  <c r="Q18" i="1"/>
  <c r="P18" i="1"/>
  <c r="O18" i="1"/>
  <c r="N18" i="1"/>
  <c r="M18" i="1"/>
  <c r="X18" i="1"/>
  <c r="X56" i="1" s="1"/>
  <c r="W50" i="1" l="1"/>
  <c r="W56" i="1" s="1"/>
  <c r="W54" i="1"/>
  <c r="W26" i="1"/>
  <c r="V54" i="1" l="1"/>
  <c r="V50" i="1" l="1"/>
  <c r="V26" i="1" l="1"/>
  <c r="V56" i="1" l="1"/>
  <c r="U50" i="1"/>
  <c r="U56" i="1" l="1"/>
  <c r="T50" i="1"/>
  <c r="T54" i="1"/>
  <c r="T26" i="1"/>
  <c r="T56" i="1" l="1"/>
  <c r="S50" i="1"/>
  <c r="S54" i="1"/>
  <c r="S26" i="1"/>
  <c r="S56" i="1" l="1"/>
  <c r="R54" i="1"/>
  <c r="R50" i="1"/>
  <c r="R26" i="1"/>
  <c r="R56" i="1" l="1"/>
  <c r="Q54" i="1"/>
  <c r="Q50" i="1"/>
  <c r="Q26" i="1"/>
  <c r="Q56" i="1" l="1"/>
  <c r="P50" i="1"/>
  <c r="P54" i="1"/>
  <c r="P26" i="1" l="1"/>
  <c r="P56" i="1" l="1"/>
  <c r="O50" i="1"/>
  <c r="O54" i="1"/>
  <c r="O26" i="1"/>
  <c r="O56" i="1" l="1"/>
  <c r="N50" i="1"/>
  <c r="N54" i="1"/>
  <c r="N26" i="1"/>
  <c r="E18" i="1"/>
  <c r="F18" i="1"/>
  <c r="G18" i="1"/>
  <c r="H18" i="1"/>
  <c r="I18" i="1"/>
  <c r="J18" i="1"/>
  <c r="K18" i="1"/>
  <c r="L18" i="1"/>
  <c r="D18" i="1"/>
  <c r="M50" i="1"/>
  <c r="M54" i="1"/>
  <c r="M26" i="1"/>
  <c r="C50" i="1"/>
  <c r="D50" i="1"/>
  <c r="E50" i="1"/>
  <c r="F50" i="1"/>
  <c r="G50" i="1"/>
  <c r="H50" i="1"/>
  <c r="I50" i="1"/>
  <c r="J50" i="1"/>
  <c r="K50" i="1"/>
  <c r="L50" i="1"/>
  <c r="B50" i="1"/>
  <c r="L54" i="1"/>
  <c r="L26" i="1"/>
  <c r="C54" i="1"/>
  <c r="D54" i="1"/>
  <c r="E54" i="1"/>
  <c r="F54" i="1"/>
  <c r="G54" i="1"/>
  <c r="H54" i="1"/>
  <c r="I54" i="1"/>
  <c r="K54" i="1"/>
  <c r="B54" i="1"/>
  <c r="J26" i="1"/>
  <c r="I26" i="1"/>
  <c r="G26" i="1"/>
  <c r="F26" i="1"/>
  <c r="C18" i="1"/>
  <c r="B18" i="1"/>
  <c r="E26" i="1"/>
  <c r="D26" i="1"/>
  <c r="C26" i="1"/>
  <c r="B26" i="1"/>
  <c r="I56" i="1" l="1"/>
  <c r="C56" i="1"/>
  <c r="J56" i="1"/>
  <c r="F56" i="1"/>
  <c r="H56" i="1"/>
  <c r="E56" i="1"/>
  <c r="G56" i="1"/>
  <c r="L56" i="1"/>
  <c r="K56" i="1"/>
  <c r="B56" i="1"/>
  <c r="D56" i="1"/>
  <c r="N56" i="1"/>
  <c r="M56" i="1"/>
</calcChain>
</file>

<file path=xl/sharedStrings.xml><?xml version="1.0" encoding="utf-8"?>
<sst xmlns="http://schemas.openxmlformats.org/spreadsheetml/2006/main" count="78" uniqueCount="78">
  <si>
    <t>Federal Aid:</t>
  </si>
  <si>
    <t>Pell Grant</t>
  </si>
  <si>
    <t>SEOG</t>
  </si>
  <si>
    <t>Federal Work Study</t>
  </si>
  <si>
    <t>Total Federal Dollars</t>
  </si>
  <si>
    <t>Institutional Aid:</t>
  </si>
  <si>
    <t>Part-time In-county Scholarship</t>
  </si>
  <si>
    <t>Part-time Out-of-county Scholarship</t>
  </si>
  <si>
    <t>Total Institutional Dollars</t>
  </si>
  <si>
    <t>State Aid:</t>
  </si>
  <si>
    <t>State Nursing Scholarship</t>
  </si>
  <si>
    <t>Total State Dollars</t>
  </si>
  <si>
    <t>Total Financial Aid Dollars</t>
  </si>
  <si>
    <t>Summary of Barton County Community College Financial Aid by Dollar Totals</t>
  </si>
  <si>
    <t>CNA/CMA Scholarship</t>
  </si>
  <si>
    <t>Misc. Community Scholarships:</t>
  </si>
  <si>
    <t>Summary of Financial Aid</t>
  </si>
  <si>
    <t>SDS Grant</t>
  </si>
  <si>
    <t>1997-98</t>
  </si>
  <si>
    <t>1998-99</t>
  </si>
  <si>
    <t>1999-00</t>
  </si>
  <si>
    <t>2000-01</t>
  </si>
  <si>
    <t>2001-02</t>
  </si>
  <si>
    <t>SSS Grant</t>
  </si>
  <si>
    <t>Student Loans</t>
  </si>
  <si>
    <t>Parent Loans</t>
  </si>
  <si>
    <t>Boost Scholarships</t>
  </si>
  <si>
    <t>Incentive Scholarships</t>
  </si>
  <si>
    <t>Academic Scholarships</t>
  </si>
  <si>
    <t>GPA Scholarships</t>
  </si>
  <si>
    <t>Trustees Scholarships</t>
  </si>
  <si>
    <t>2002-03</t>
  </si>
  <si>
    <t>ACT Scholarships</t>
  </si>
  <si>
    <t>2003-04</t>
  </si>
  <si>
    <t>2004-05</t>
  </si>
  <si>
    <t>Misc Loans (Alternative)</t>
  </si>
  <si>
    <t>2005-06</t>
  </si>
  <si>
    <t>2006-07</t>
  </si>
  <si>
    <t>ACG Grants</t>
  </si>
  <si>
    <t>Staff Scholarships</t>
  </si>
  <si>
    <t>Over 65 Scholarships</t>
  </si>
  <si>
    <t>Silver Cougar Club Scholarships</t>
  </si>
  <si>
    <t>Other Misc Scholarships</t>
  </si>
  <si>
    <t>Upward Bound</t>
  </si>
  <si>
    <t>Total Miscellaneous Dollars</t>
  </si>
  <si>
    <t>CCAMPIS Grant</t>
  </si>
  <si>
    <t>2007-08</t>
  </si>
  <si>
    <t>Presidential Scholarships</t>
  </si>
  <si>
    <t>Departmental/Activity Scholarships</t>
  </si>
  <si>
    <t>Partial Athletic Scholarships</t>
  </si>
  <si>
    <t>2008-09</t>
  </si>
  <si>
    <t>Aid Year--</t>
  </si>
  <si>
    <t>Trooper Bill Scholarship</t>
  </si>
  <si>
    <t>Barton County Community College's Financial Aid Office's Detailed Annual Report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</si>
  <si>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</si>
  <si>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</si>
  <si>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</si>
  <si>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</si>
  <si>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</si>
  <si>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</si>
  <si>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</si>
  <si>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</si>
  <si>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Athletic Scholarships</t>
  </si>
  <si>
    <t>Foundation</t>
  </si>
  <si>
    <t>2017-18</t>
  </si>
  <si>
    <t>2018-19</t>
  </si>
  <si>
    <t>2019-20</t>
  </si>
  <si>
    <t>LSAMP Grant</t>
  </si>
  <si>
    <t>Prepared by Myrna Perkins</t>
  </si>
  <si>
    <t>Chief Accreditation Officer | Director of Financial Aid</t>
  </si>
  <si>
    <t>Silver Promise Scholarships</t>
  </si>
  <si>
    <t>2020-21</t>
  </si>
  <si>
    <t>HEERF</t>
  </si>
  <si>
    <t>State Ethnic Scholarship</t>
  </si>
  <si>
    <t>State Teaching Scholarship</t>
  </si>
  <si>
    <t>State General Scholarship</t>
  </si>
  <si>
    <t>State Technical/Vocational Scholarship</t>
  </si>
  <si>
    <t>Barton County Community College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</si>
</sst>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;@"/>
  </numFmts>
  <fonts count="10" x14ac:knownFonts="1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rgb="FF0070C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177C1"/>
        <bgColor indexed="64"/>
      </patternFill>
    </fill>
    <fill>
      <patternFill patternType="solid">
        <fgColor rgb="FFB6985A"/>
        <bgColor indexed="64"/>
      </patternFill>
    </fill>
    <fill>
      <patternFill patternType="solid">
        <fgColor rgb="FFDACAAA"/>
        <bgColor indexed="64"/>
      </patternFill>
    </fill>
    <fill>
      <patternFill patternType="solid">
        <fgColor rgb="FF8CD3FE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3" fillId="0" borderId="0" xfId="0" applyFont="1"/>
    <xf numFmtId="15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3" fontId="4" fillId="0" borderId="0" xfId="0" applyNumberFormat="1" applyFont="1"/>
    <xf numFmtId="0" fontId="5" fillId="0" borderId="0" xfId="0" applyFont="1"/>
    <xf numFmtId="16" fontId="4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5" fontId="7" fillId="0" borderId="0" xfId="0" applyNumberFormat="1" applyFont="1" applyAlignment="1">
      <alignment horizontal="left"/>
    </xf>
    <xf numFmtId="0" fontId="8" fillId="0" borderId="0" xfId="0" applyFont="1" applyAlignment="1">
      <alignment wrapText="1"/>
    </xf>
    <xf numFmtId="0" fontId="4" fillId="0" borderId="3" xfId="0" applyFont="1" applyBorder="1" applyAlignment="1">
      <alignment horizontal="right"/>
    </xf>
    <xf numFmtId="0" fontId="3" fillId="0" borderId="0" xfId="0" applyFont="1" applyBorder="1"/>
    <xf numFmtId="0" fontId="0" fillId="0" borderId="0" xfId="0" applyBorder="1"/>
    <xf numFmtId="0" fontId="4" fillId="0" borderId="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4" fillId="0" borderId="0" xfId="0" applyFont="1" applyBorder="1"/>
    <xf numFmtId="0" fontId="5" fillId="0" borderId="0" xfId="0" applyFont="1" applyBorder="1"/>
    <xf numFmtId="3" fontId="3" fillId="0" borderId="0" xfId="0" applyNumberFormat="1" applyFont="1"/>
    <xf numFmtId="3" fontId="0" fillId="0" borderId="0" xfId="0" applyNumberFormat="1"/>
    <xf numFmtId="3" fontId="4" fillId="0" borderId="3" xfId="0" applyNumberFormat="1" applyFont="1" applyBorder="1" applyAlignment="1">
      <alignment horizontal="right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/>
    <xf numFmtId="3" fontId="4" fillId="0" borderId="0" xfId="0" applyNumberFormat="1" applyFont="1" applyAlignment="1">
      <alignment horizontal="right"/>
    </xf>
    <xf numFmtId="0" fontId="1" fillId="3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0" fontId="4" fillId="3" borderId="0" xfId="0" applyFont="1" applyFill="1"/>
    <xf numFmtId="3" fontId="4" fillId="3" borderId="0" xfId="0" applyNumberFormat="1" applyFont="1" applyFill="1"/>
    <xf numFmtId="3" fontId="4" fillId="3" borderId="0" xfId="0" applyNumberFormat="1" applyFont="1" applyFill="1" applyBorder="1"/>
    <xf numFmtId="0" fontId="2" fillId="4" borderId="0" xfId="0" applyFont="1" applyFill="1"/>
    <xf numFmtId="0" fontId="2" fillId="4" borderId="0" xfId="0" applyFont="1" applyFill="1" applyBorder="1"/>
    <xf numFmtId="3" fontId="2" fillId="4" borderId="0" xfId="0" applyNumberFormat="1" applyFont="1" applyFill="1"/>
    <xf numFmtId="3" fontId="0" fillId="4" borderId="0" xfId="0" applyNumberFormat="1" applyFill="1"/>
    <xf numFmtId="0" fontId="0" fillId="4" borderId="0" xfId="0" applyFill="1"/>
    <xf numFmtId="0" fontId="0" fillId="4" borderId="0" xfId="0" applyFill="1" applyBorder="1"/>
    <xf numFmtId="0" fontId="0" fillId="4" borderId="1" xfId="0" applyFill="1" applyBorder="1"/>
    <xf numFmtId="3" fontId="0" fillId="4" borderId="1" xfId="0" applyNumberFormat="1" applyFill="1" applyBorder="1"/>
    <xf numFmtId="0" fontId="4" fillId="2" borderId="0" xfId="0" applyFont="1" applyFill="1"/>
    <xf numFmtId="0" fontId="5" fillId="3" borderId="0" xfId="0" applyFont="1" applyFill="1"/>
    <xf numFmtId="3" fontId="4" fillId="2" borderId="0" xfId="0" applyNumberFormat="1" applyFont="1" applyFill="1"/>
    <xf numFmtId="4" fontId="4" fillId="2" borderId="0" xfId="0" applyNumberFormat="1" applyFont="1" applyFill="1"/>
    <xf numFmtId="3" fontId="4" fillId="2" borderId="0" xfId="0" applyNumberFormat="1" applyFont="1" applyFill="1" applyBorder="1"/>
    <xf numFmtId="3" fontId="2" fillId="4" borderId="0" xfId="0" applyNumberFormat="1" applyFont="1" applyFill="1" applyBorder="1"/>
    <xf numFmtId="0" fontId="2" fillId="4" borderId="1" xfId="0" applyFont="1" applyFill="1" applyBorder="1"/>
    <xf numFmtId="3" fontId="2" fillId="4" borderId="1" xfId="0" applyNumberFormat="1" applyFont="1" applyFill="1" applyBorder="1"/>
    <xf numFmtId="0" fontId="1" fillId="2" borderId="2" xfId="0" applyFont="1" applyFill="1" applyBorder="1"/>
    <xf numFmtId="3" fontId="1" fillId="2" borderId="2" xfId="0" applyNumberFormat="1" applyFont="1" applyFill="1" applyBorder="1"/>
    <xf numFmtId="0" fontId="4" fillId="4" borderId="0" xfId="0" applyFont="1" applyFill="1"/>
    <xf numFmtId="0" fontId="5" fillId="4" borderId="0" xfId="0" applyFont="1" applyFill="1"/>
    <xf numFmtId="0" fontId="5" fillId="4" borderId="0" xfId="0" applyFont="1" applyFill="1" applyBorder="1"/>
    <xf numFmtId="3" fontId="5" fillId="4" borderId="0" xfId="0" applyNumberFormat="1" applyFont="1" applyFill="1"/>
    <xf numFmtId="0" fontId="4" fillId="5" borderId="0" xfId="0" applyFont="1" applyFill="1"/>
    <xf numFmtId="0" fontId="0" fillId="5" borderId="0" xfId="0" applyFill="1"/>
    <xf numFmtId="0" fontId="0" fillId="5" borderId="0" xfId="0" applyFill="1" applyBorder="1"/>
    <xf numFmtId="3" fontId="0" fillId="5" borderId="0" xfId="0" applyNumberFormat="1" applyFill="1"/>
    <xf numFmtId="3" fontId="0" fillId="5" borderId="0" xfId="0" applyNumberFormat="1" applyFill="1" applyBorder="1"/>
    <xf numFmtId="0" fontId="2" fillId="5" borderId="0" xfId="0" applyFont="1" applyFill="1"/>
    <xf numFmtId="0" fontId="2" fillId="5" borderId="1" xfId="0" applyFont="1" applyFill="1" applyBorder="1"/>
    <xf numFmtId="0" fontId="0" fillId="5" borderId="1" xfId="0" applyFill="1" applyBorder="1"/>
    <xf numFmtId="3" fontId="0" fillId="5" borderId="1" xfId="0" applyNumberFormat="1" applyFill="1" applyBorder="1"/>
    <xf numFmtId="0" fontId="5" fillId="5" borderId="0" xfId="0" applyFont="1" applyFill="1"/>
    <xf numFmtId="0" fontId="5" fillId="5" borderId="0" xfId="0" applyFont="1" applyFill="1" applyBorder="1"/>
    <xf numFmtId="3" fontId="5" fillId="5" borderId="0" xfId="0" applyNumberFormat="1" applyFont="1" applyFill="1"/>
    <xf numFmtId="3" fontId="2" fillId="5" borderId="0" xfId="0" applyNumberFormat="1" applyFont="1" applyFill="1"/>
    <xf numFmtId="0" fontId="2" fillId="5" borderId="0" xfId="0" applyFont="1" applyFill="1" applyBorder="1"/>
    <xf numFmtId="3" fontId="2" fillId="5" borderId="0" xfId="0" applyNumberFormat="1" applyFont="1" applyFill="1" applyBorder="1"/>
    <xf numFmtId="0" fontId="2" fillId="5" borderId="2" xfId="0" applyFont="1" applyFill="1" applyBorder="1"/>
    <xf numFmtId="3" fontId="2" fillId="5" borderId="2" xfId="0" applyNumberFormat="1" applyFont="1" applyFill="1" applyBorder="1"/>
    <xf numFmtId="3" fontId="0" fillId="5" borderId="2" xfId="0" applyNumberFormat="1" applyFill="1" applyBorder="1"/>
    <xf numFmtId="0" fontId="0" fillId="5" borderId="2" xfId="0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8CD3FE"/>
      <color rgb="FF0177C1"/>
      <color rgb="FF62C3FE"/>
      <color rgb="FFDACAAA"/>
      <color rgb="FFB6985A"/>
      <color rgb="FFFEFEDA"/>
      <color rgb="FFFFFEC6"/>
      <color rgb="FFF3FEDA"/>
      <color rgb="FFCADCFA"/>
      <color rgb="FFDCE8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34"/>
  <sheetViews>
    <sheetView showGridLines="0" view="pageLayout" zoomScaleNormal="100" workbookViewId="0">
      <selection activeCell="A34" sqref="A34"/>
    </sheetView>
  </sheetViews>
  <sheetFormatPr defaultRowHeight="12.75" x14ac:dyDescent="0.2"/>
  <cols>
    <col min="1" max="1" width="82.28515625" customWidth="1"/>
  </cols>
  <sheetData>
    <row r="5" spans="1:1" ht="18" x14ac:dyDescent="0.25">
      <c r="A5" s="28" t="s">
        <v>77</v>
      </c>
    </row>
    <row r="6" spans="1:1" ht="18" x14ac:dyDescent="0.25">
      <c r="A6" s="28" t="s">
        <v>16</v>
      </c>
    </row>
    <row r="7" spans="1:1" ht="15.75" x14ac:dyDescent="0.25">
      <c r="A7" s="29">
        <v>44480</v>
      </c>
    </row>
    <row r="32" spans="1:1" ht="15.75" x14ac:dyDescent="0.25">
      <c r="A32" s="27" t="s">
        <v>68</v>
      </c>
    </row>
    <row r="33" spans="1:1" ht="15.75" x14ac:dyDescent="0.25">
      <c r="A33" s="27" t="s">
        <v>69</v>
      </c>
    </row>
    <row r="34" spans="1:1" ht="15.75" x14ac:dyDescent="0.25">
      <c r="A34" s="2">
        <v>44475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8"/>
  <sheetViews>
    <sheetView tabSelected="1" topLeftCell="A3" zoomScale="115" zoomScaleNormal="115" workbookViewId="0">
      <pane xSplit="1" ySplit="2" topLeftCell="B5" activePane="bottomRight" state="frozen"/>
      <selection activeCell="A3" sqref="A3"/>
      <selection pane="topRight" activeCell="B3" sqref="B3"/>
      <selection pane="bottomLeft" activeCell="A4" sqref="A4"/>
      <selection pane="bottomRight" activeCell="A33" sqref="A33"/>
    </sheetView>
  </sheetViews>
  <sheetFormatPr defaultRowHeight="12.75" x14ac:dyDescent="0.2"/>
  <cols>
    <col min="1" max="1" width="33.140625" customWidth="1"/>
    <col min="2" max="2" width="13.85546875" bestFit="1" customWidth="1"/>
    <col min="3" max="4" width="12" customWidth="1"/>
    <col min="5" max="5" width="12.85546875" customWidth="1"/>
    <col min="6" max="6" width="12.7109375" customWidth="1"/>
    <col min="7" max="7" width="13.28515625" customWidth="1"/>
    <col min="8" max="8" width="12.85546875" customWidth="1"/>
    <col min="9" max="12" width="13.85546875" bestFit="1" customWidth="1"/>
    <col min="13" max="13" width="11.42578125" bestFit="1" customWidth="1"/>
    <col min="14" max="14" width="14.5703125" customWidth="1"/>
    <col min="15" max="15" width="11.42578125" bestFit="1" customWidth="1"/>
    <col min="16" max="16" width="12.7109375" bestFit="1" customWidth="1"/>
    <col min="17" max="17" width="13.140625" customWidth="1"/>
    <col min="18" max="20" width="11.42578125" bestFit="1" customWidth="1"/>
    <col min="21" max="21" width="12" customWidth="1"/>
    <col min="22" max="22" width="13.5703125" style="16" customWidth="1"/>
    <col min="23" max="23" width="12.7109375" bestFit="1" customWidth="1"/>
    <col min="24" max="25" width="12.7109375" style="22" bestFit="1" customWidth="1"/>
  </cols>
  <sheetData>
    <row r="1" spans="1:25" s="1" customFormat="1" ht="34.5" customHeight="1" x14ac:dyDescent="0.25">
      <c r="A1" s="3" t="s">
        <v>13</v>
      </c>
      <c r="V1" s="15"/>
      <c r="X1" s="21"/>
      <c r="Y1" s="21"/>
    </row>
    <row r="2" spans="1:25" ht="61.5" customHeight="1" x14ac:dyDescent="0.2"/>
    <row r="3" spans="1:25" ht="61.5" customHeight="1" x14ac:dyDescent="0.2">
      <c r="A3" s="13" t="s">
        <v>53</v>
      </c>
    </row>
    <row r="4" spans="1:25" s="9" customFormat="1" ht="15" x14ac:dyDescent="0.25">
      <c r="A4" s="10" t="s">
        <v>51</v>
      </c>
      <c r="B4" s="5" t="s">
        <v>18</v>
      </c>
      <c r="C4" s="5" t="s">
        <v>19</v>
      </c>
      <c r="D4" s="5" t="s">
        <v>20</v>
      </c>
      <c r="E4" s="5" t="s">
        <v>21</v>
      </c>
      <c r="F4" s="8" t="s">
        <v>22</v>
      </c>
      <c r="G4" s="5" t="s">
        <v>31</v>
      </c>
      <c r="H4" s="5" t="s">
        <v>33</v>
      </c>
      <c r="I4" s="5" t="s">
        <v>34</v>
      </c>
      <c r="J4" s="5" t="s">
        <v>36</v>
      </c>
      <c r="K4" s="5" t="s">
        <v>37</v>
      </c>
      <c r="L4" s="5" t="s">
        <v>46</v>
      </c>
      <c r="M4" s="5" t="s">
        <v>50</v>
      </c>
      <c r="N4" s="5" t="s">
        <v>54</v>
      </c>
      <c r="O4" s="5" t="s">
        <v>55</v>
      </c>
      <c r="P4" s="5" t="s">
        <v>56</v>
      </c>
      <c r="Q4" s="5" t="s">
        <v>57</v>
      </c>
      <c r="R4" s="5" t="s">
        <v>58</v>
      </c>
      <c r="S4" s="5" t="s">
        <v>59</v>
      </c>
      <c r="T4" s="5" t="s">
        <v>60</v>
      </c>
      <c r="U4" s="5" t="s">
        <v>61</v>
      </c>
      <c r="V4" s="17" t="s">
        <v>64</v>
      </c>
      <c r="W4" s="14" t="s">
        <v>65</v>
      </c>
      <c r="X4" s="23" t="s">
        <v>66</v>
      </c>
      <c r="Y4" s="26" t="s">
        <v>71</v>
      </c>
    </row>
    <row r="5" spans="1:25" s="9" customFormat="1" ht="15" x14ac:dyDescent="0.25">
      <c r="A5" s="11"/>
      <c r="B5" s="5"/>
      <c r="C5" s="5"/>
      <c r="D5" s="5"/>
      <c r="E5" s="5"/>
      <c r="F5" s="8"/>
      <c r="G5" s="5"/>
      <c r="H5" s="5"/>
      <c r="I5" s="5"/>
      <c r="J5" s="5"/>
      <c r="K5" s="5"/>
      <c r="L5" s="5"/>
      <c r="M5" s="5"/>
      <c r="V5" s="18"/>
      <c r="X5" s="24"/>
      <c r="Y5" s="24"/>
    </row>
    <row r="6" spans="1:25" s="56" customFormat="1" ht="15" x14ac:dyDescent="0.25">
      <c r="A6" s="55" t="s">
        <v>0</v>
      </c>
      <c r="V6" s="57"/>
      <c r="X6" s="58"/>
      <c r="Y6" s="58"/>
    </row>
    <row r="7" spans="1:25" s="56" customFormat="1" x14ac:dyDescent="0.2">
      <c r="A7" s="56" t="s">
        <v>1</v>
      </c>
      <c r="B7" s="58">
        <v>975054</v>
      </c>
      <c r="C7" s="58">
        <v>1120583</v>
      </c>
      <c r="D7" s="58">
        <v>1223608</v>
      </c>
      <c r="E7" s="58">
        <v>1307198</v>
      </c>
      <c r="F7" s="58">
        <v>1669749</v>
      </c>
      <c r="G7" s="58">
        <v>1938577</v>
      </c>
      <c r="H7" s="58">
        <v>2057694</v>
      </c>
      <c r="I7" s="58">
        <v>1894818</v>
      </c>
      <c r="J7" s="58">
        <v>1601984</v>
      </c>
      <c r="K7" s="58">
        <v>1590371</v>
      </c>
      <c r="L7" s="58">
        <v>1537663</v>
      </c>
      <c r="M7" s="58">
        <v>1591624</v>
      </c>
      <c r="N7" s="58">
        <v>2753523</v>
      </c>
      <c r="O7" s="58">
        <v>3451517</v>
      </c>
      <c r="P7" s="58">
        <v>3672696</v>
      </c>
      <c r="Q7" s="58">
        <v>3344280</v>
      </c>
      <c r="R7" s="58">
        <v>3157919</v>
      </c>
      <c r="S7" s="58">
        <v>3131393</v>
      </c>
      <c r="T7" s="58">
        <v>3143045</v>
      </c>
      <c r="U7" s="58">
        <v>2546612</v>
      </c>
      <c r="V7" s="59">
        <v>2824683</v>
      </c>
      <c r="W7" s="58">
        <v>3439088</v>
      </c>
      <c r="X7" s="58">
        <v>3629684</v>
      </c>
      <c r="Y7" s="58">
        <v>3330098</v>
      </c>
    </row>
    <row r="8" spans="1:25" s="56" customFormat="1" x14ac:dyDescent="0.2">
      <c r="A8" s="56" t="s">
        <v>2</v>
      </c>
      <c r="B8" s="58">
        <v>59497</v>
      </c>
      <c r="C8" s="58">
        <v>38000</v>
      </c>
      <c r="D8" s="58">
        <v>24557</v>
      </c>
      <c r="E8" s="58">
        <v>21248</v>
      </c>
      <c r="F8" s="58">
        <v>25516</v>
      </c>
      <c r="G8" s="58">
        <v>28155</v>
      </c>
      <c r="H8" s="58">
        <v>20577</v>
      </c>
      <c r="I8" s="58">
        <v>20377</v>
      </c>
      <c r="J8" s="58">
        <v>20577</v>
      </c>
      <c r="K8" s="58">
        <v>25196</v>
      </c>
      <c r="L8" s="58">
        <v>24438</v>
      </c>
      <c r="M8" s="58">
        <v>27780</v>
      </c>
      <c r="N8" s="58">
        <v>24417</v>
      </c>
      <c r="O8" s="58">
        <v>22949</v>
      </c>
      <c r="P8" s="58">
        <v>29723</v>
      </c>
      <c r="Q8" s="58">
        <v>43654</v>
      </c>
      <c r="R8" s="58">
        <v>41300</v>
      </c>
      <c r="S8" s="58">
        <v>35200</v>
      </c>
      <c r="T8" s="58">
        <v>23175</v>
      </c>
      <c r="U8" s="58">
        <v>35072</v>
      </c>
      <c r="V8" s="59">
        <v>32382</v>
      </c>
      <c r="W8" s="58">
        <v>43600</v>
      </c>
      <c r="X8" s="58">
        <v>44793</v>
      </c>
      <c r="Y8" s="58">
        <v>69500</v>
      </c>
    </row>
    <row r="9" spans="1:25" s="56" customFormat="1" x14ac:dyDescent="0.2">
      <c r="A9" s="60" t="s">
        <v>72</v>
      </c>
      <c r="B9" s="58">
        <v>0</v>
      </c>
      <c r="C9" s="58">
        <v>0</v>
      </c>
      <c r="D9" s="58">
        <v>0</v>
      </c>
      <c r="E9" s="58">
        <v>0</v>
      </c>
      <c r="F9" s="58">
        <v>0</v>
      </c>
      <c r="G9" s="58">
        <v>0</v>
      </c>
      <c r="H9" s="58">
        <v>0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  <c r="P9" s="58">
        <v>0</v>
      </c>
      <c r="Q9" s="58">
        <v>0</v>
      </c>
      <c r="R9" s="58">
        <v>0</v>
      </c>
      <c r="S9" s="58">
        <v>0</v>
      </c>
      <c r="T9" s="58">
        <v>0</v>
      </c>
      <c r="U9" s="58">
        <v>0</v>
      </c>
      <c r="V9" s="59">
        <v>0</v>
      </c>
      <c r="W9" s="58">
        <v>0</v>
      </c>
      <c r="X9" s="58">
        <v>424000</v>
      </c>
      <c r="Y9" s="58">
        <v>620026</v>
      </c>
    </row>
    <row r="10" spans="1:25" s="56" customFormat="1" x14ac:dyDescent="0.2">
      <c r="A10" s="56" t="s">
        <v>38</v>
      </c>
      <c r="B10" s="58">
        <v>0</v>
      </c>
      <c r="C10" s="58">
        <v>0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58">
        <v>0</v>
      </c>
      <c r="K10" s="58">
        <v>44500</v>
      </c>
      <c r="L10" s="58">
        <v>21500</v>
      </c>
      <c r="M10" s="58">
        <v>11600</v>
      </c>
      <c r="N10" s="58">
        <v>37303</v>
      </c>
      <c r="O10" s="58">
        <v>41676</v>
      </c>
      <c r="P10" s="56">
        <v>0</v>
      </c>
      <c r="Q10" s="56">
        <v>0</v>
      </c>
      <c r="R10" s="56">
        <v>0</v>
      </c>
      <c r="S10" s="56">
        <v>0</v>
      </c>
      <c r="T10" s="56">
        <v>0</v>
      </c>
      <c r="U10" s="56">
        <v>0</v>
      </c>
      <c r="V10" s="57">
        <v>0</v>
      </c>
      <c r="W10" s="56">
        <v>0</v>
      </c>
      <c r="X10" s="58">
        <v>0</v>
      </c>
      <c r="Y10" s="58">
        <v>0</v>
      </c>
    </row>
    <row r="11" spans="1:25" s="56" customFormat="1" x14ac:dyDescent="0.2">
      <c r="A11" s="56" t="s">
        <v>3</v>
      </c>
      <c r="B11" s="58">
        <v>105335</v>
      </c>
      <c r="C11" s="58">
        <v>106421</v>
      </c>
      <c r="D11" s="58">
        <v>93453</v>
      </c>
      <c r="E11" s="58">
        <v>87070</v>
      </c>
      <c r="F11" s="58">
        <v>110813</v>
      </c>
      <c r="G11" s="58">
        <v>102711</v>
      </c>
      <c r="H11" s="58">
        <v>86721</v>
      </c>
      <c r="I11" s="58">
        <v>89597</v>
      </c>
      <c r="J11" s="58">
        <v>99704</v>
      </c>
      <c r="K11" s="58">
        <v>59049</v>
      </c>
      <c r="L11" s="58">
        <v>48613</v>
      </c>
      <c r="M11" s="58">
        <v>48393</v>
      </c>
      <c r="N11" s="58">
        <v>51166</v>
      </c>
      <c r="O11" s="58">
        <v>42263</v>
      </c>
      <c r="P11" s="58">
        <v>52703</v>
      </c>
      <c r="Q11" s="58">
        <v>47226</v>
      </c>
      <c r="R11" s="58">
        <v>46346</v>
      </c>
      <c r="S11" s="58">
        <v>50347</v>
      </c>
      <c r="T11" s="58">
        <v>42793</v>
      </c>
      <c r="U11" s="58">
        <v>48165</v>
      </c>
      <c r="V11" s="59">
        <v>42285</v>
      </c>
      <c r="W11" s="58">
        <v>36923</v>
      </c>
      <c r="X11" s="58">
        <v>38225</v>
      </c>
      <c r="Y11" s="58">
        <v>26261</v>
      </c>
    </row>
    <row r="12" spans="1:25" s="56" customFormat="1" x14ac:dyDescent="0.2">
      <c r="A12" s="56" t="s">
        <v>24</v>
      </c>
      <c r="B12" s="58">
        <v>769134</v>
      </c>
      <c r="C12" s="58">
        <v>818120</v>
      </c>
      <c r="D12" s="58">
        <v>892046</v>
      </c>
      <c r="E12" s="58">
        <v>976167</v>
      </c>
      <c r="F12" s="58">
        <v>1127083</v>
      </c>
      <c r="G12" s="58">
        <v>1111533</v>
      </c>
      <c r="H12" s="58">
        <v>1248879</v>
      </c>
      <c r="I12" s="58">
        <v>1394297</v>
      </c>
      <c r="J12" s="58">
        <v>1472860</v>
      </c>
      <c r="K12" s="58">
        <v>2356870</v>
      </c>
      <c r="L12" s="58">
        <v>2872868</v>
      </c>
      <c r="M12" s="58">
        <v>3483212</v>
      </c>
      <c r="N12" s="58">
        <v>4610071</v>
      </c>
      <c r="O12" s="58">
        <v>4692578</v>
      </c>
      <c r="P12" s="58">
        <v>5226147</v>
      </c>
      <c r="Q12" s="58">
        <v>4349029</v>
      </c>
      <c r="R12" s="58">
        <v>3399179</v>
      </c>
      <c r="S12" s="58">
        <v>3156909</v>
      </c>
      <c r="T12" s="58">
        <v>3106614</v>
      </c>
      <c r="U12" s="58">
        <v>2595055</v>
      </c>
      <c r="V12" s="59">
        <v>2587963</v>
      </c>
      <c r="W12" s="58">
        <v>3352571</v>
      </c>
      <c r="X12" s="58">
        <v>3843435</v>
      </c>
      <c r="Y12" s="58">
        <v>3250160</v>
      </c>
    </row>
    <row r="13" spans="1:25" s="56" customFormat="1" x14ac:dyDescent="0.2">
      <c r="A13" s="56" t="s">
        <v>25</v>
      </c>
      <c r="B13" s="56">
        <v>0</v>
      </c>
      <c r="C13" s="56">
        <v>0</v>
      </c>
      <c r="D13" s="56">
        <v>0</v>
      </c>
      <c r="E13" s="58">
        <v>14672</v>
      </c>
      <c r="F13" s="56">
        <v>2000</v>
      </c>
      <c r="G13" s="58">
        <v>11840</v>
      </c>
      <c r="H13" s="58">
        <v>13000</v>
      </c>
      <c r="I13" s="58">
        <v>36341</v>
      </c>
      <c r="J13" s="58">
        <v>42209</v>
      </c>
      <c r="K13" s="58">
        <v>87301</v>
      </c>
      <c r="L13" s="58">
        <v>51844</v>
      </c>
      <c r="M13" s="58">
        <v>37267</v>
      </c>
      <c r="N13" s="58">
        <v>4874</v>
      </c>
      <c r="O13" s="58">
        <v>8100</v>
      </c>
      <c r="P13" s="58">
        <v>24900</v>
      </c>
      <c r="Q13" s="58">
        <v>2000</v>
      </c>
      <c r="R13" s="56">
        <v>0</v>
      </c>
      <c r="S13" s="58">
        <v>4500</v>
      </c>
      <c r="T13" s="58">
        <v>16961</v>
      </c>
      <c r="U13" s="58">
        <v>29797</v>
      </c>
      <c r="V13" s="59">
        <v>18928</v>
      </c>
      <c r="W13" s="58">
        <v>47506</v>
      </c>
      <c r="X13" s="58">
        <v>39455</v>
      </c>
      <c r="Y13" s="58">
        <v>26000</v>
      </c>
    </row>
    <row r="14" spans="1:25" s="56" customFormat="1" x14ac:dyDescent="0.2">
      <c r="A14" s="56" t="s">
        <v>17</v>
      </c>
      <c r="B14" s="56">
        <v>0</v>
      </c>
      <c r="C14" s="56">
        <v>0</v>
      </c>
      <c r="D14" s="56">
        <v>0</v>
      </c>
      <c r="E14" s="58">
        <v>4637</v>
      </c>
      <c r="F14" s="56">
        <v>0</v>
      </c>
      <c r="G14" s="56">
        <v>0</v>
      </c>
      <c r="H14" s="58">
        <v>0</v>
      </c>
      <c r="I14" s="56">
        <v>0</v>
      </c>
      <c r="J14" s="58">
        <v>0</v>
      </c>
      <c r="K14" s="58">
        <v>0</v>
      </c>
      <c r="L14" s="58">
        <v>0</v>
      </c>
      <c r="M14" s="58">
        <v>0</v>
      </c>
      <c r="N14" s="56">
        <v>0</v>
      </c>
      <c r="O14" s="56">
        <v>0</v>
      </c>
      <c r="P14" s="56">
        <v>0</v>
      </c>
      <c r="Q14" s="56">
        <v>0</v>
      </c>
      <c r="R14" s="56">
        <v>0</v>
      </c>
      <c r="S14" s="56">
        <v>0</v>
      </c>
      <c r="T14" s="56">
        <v>0</v>
      </c>
      <c r="U14" s="56">
        <v>0</v>
      </c>
      <c r="V14" s="57">
        <v>0</v>
      </c>
      <c r="W14" s="56">
        <v>0</v>
      </c>
      <c r="X14" s="58">
        <v>0</v>
      </c>
      <c r="Y14" s="58">
        <v>0</v>
      </c>
    </row>
    <row r="15" spans="1:25" s="56" customFormat="1" x14ac:dyDescent="0.2">
      <c r="A15" s="56" t="s">
        <v>23</v>
      </c>
      <c r="B15" s="56">
        <v>0</v>
      </c>
      <c r="C15" s="56">
        <v>0</v>
      </c>
      <c r="D15" s="56">
        <v>0</v>
      </c>
      <c r="E15" s="58">
        <v>0</v>
      </c>
      <c r="F15" s="58">
        <v>30477</v>
      </c>
      <c r="G15" s="58">
        <v>34918</v>
      </c>
      <c r="H15" s="58">
        <v>33838</v>
      </c>
      <c r="I15" s="58">
        <v>34851</v>
      </c>
      <c r="J15" s="58">
        <v>50000</v>
      </c>
      <c r="K15" s="58">
        <v>45500</v>
      </c>
      <c r="L15" s="58">
        <v>30000</v>
      </c>
      <c r="M15" s="58">
        <v>30000</v>
      </c>
      <c r="N15" s="58">
        <v>55722</v>
      </c>
      <c r="O15" s="58">
        <v>63000</v>
      </c>
      <c r="P15" s="58">
        <v>45000</v>
      </c>
      <c r="Q15" s="58">
        <v>50638</v>
      </c>
      <c r="R15" s="58">
        <v>45600</v>
      </c>
      <c r="S15" s="58">
        <v>70000</v>
      </c>
      <c r="T15" s="58">
        <v>53400</v>
      </c>
      <c r="U15" s="58">
        <v>40000</v>
      </c>
      <c r="V15" s="59">
        <v>45000</v>
      </c>
      <c r="W15" s="58">
        <v>44420</v>
      </c>
      <c r="X15" s="58">
        <v>90850</v>
      </c>
      <c r="Y15" s="58">
        <v>30000</v>
      </c>
    </row>
    <row r="16" spans="1:25" s="57" customFormat="1" x14ac:dyDescent="0.2">
      <c r="A16" s="57" t="s">
        <v>45</v>
      </c>
      <c r="B16" s="57">
        <v>0</v>
      </c>
      <c r="C16" s="57">
        <v>0</v>
      </c>
      <c r="D16" s="57">
        <v>0</v>
      </c>
      <c r="E16" s="59">
        <v>0</v>
      </c>
      <c r="F16" s="59">
        <v>0</v>
      </c>
      <c r="G16" s="59">
        <v>0</v>
      </c>
      <c r="H16" s="59">
        <v>0</v>
      </c>
      <c r="I16" s="59">
        <v>0</v>
      </c>
      <c r="J16" s="59">
        <v>0</v>
      </c>
      <c r="K16" s="59">
        <v>9247</v>
      </c>
      <c r="L16" s="59">
        <v>26973</v>
      </c>
      <c r="M16" s="59">
        <v>32633.67</v>
      </c>
      <c r="N16" s="59">
        <v>12320</v>
      </c>
      <c r="O16" s="59">
        <v>12322</v>
      </c>
      <c r="P16" s="59">
        <v>5638</v>
      </c>
      <c r="Q16" s="59">
        <v>20067</v>
      </c>
      <c r="R16" s="57">
        <v>0</v>
      </c>
      <c r="S16" s="57">
        <v>0</v>
      </c>
      <c r="T16" s="57">
        <v>0</v>
      </c>
      <c r="U16" s="57">
        <v>0</v>
      </c>
      <c r="V16" s="57">
        <v>0</v>
      </c>
      <c r="W16" s="57">
        <v>0</v>
      </c>
      <c r="X16" s="59">
        <v>0</v>
      </c>
      <c r="Y16" s="59">
        <v>0</v>
      </c>
    </row>
    <row r="17" spans="1:25" s="62" customFormat="1" ht="13.5" thickBot="1" x14ac:dyDescent="0.25">
      <c r="A17" s="61" t="s">
        <v>67</v>
      </c>
      <c r="B17" s="62">
        <v>0</v>
      </c>
      <c r="C17" s="62">
        <v>0</v>
      </c>
      <c r="D17" s="62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2">
        <v>0</v>
      </c>
      <c r="S17" s="62">
        <v>0</v>
      </c>
      <c r="T17" s="62">
        <v>0</v>
      </c>
      <c r="U17" s="62">
        <v>0</v>
      </c>
      <c r="V17" s="62">
        <v>0</v>
      </c>
      <c r="W17" s="62">
        <v>0</v>
      </c>
      <c r="X17" s="63">
        <v>6400</v>
      </c>
      <c r="Y17" s="63">
        <v>0</v>
      </c>
    </row>
    <row r="18" spans="1:25" s="41" customFormat="1" ht="15" x14ac:dyDescent="0.25">
      <c r="A18" s="41" t="s">
        <v>4</v>
      </c>
      <c r="B18" s="43">
        <f>B7+B8+B11+B12+B13+B14+B15</f>
        <v>1909020</v>
      </c>
      <c r="C18" s="43">
        <f>C7+C8+C11+C12+C13+C14+C15</f>
        <v>2083124</v>
      </c>
      <c r="D18" s="43">
        <f>D7+D8+D11+D12+D13+D14+D15+D16</f>
        <v>2233664</v>
      </c>
      <c r="E18" s="43">
        <f t="shared" ref="E18:L18" si="0">E7+E8+E11+E12+E13+E14+E15+E16</f>
        <v>2410992</v>
      </c>
      <c r="F18" s="43">
        <f t="shared" si="0"/>
        <v>2965638</v>
      </c>
      <c r="G18" s="43">
        <f t="shared" si="0"/>
        <v>3227734</v>
      </c>
      <c r="H18" s="43">
        <f t="shared" si="0"/>
        <v>3460709</v>
      </c>
      <c r="I18" s="43">
        <f t="shared" si="0"/>
        <v>3470281</v>
      </c>
      <c r="J18" s="43">
        <f t="shared" si="0"/>
        <v>3287334</v>
      </c>
      <c r="K18" s="43">
        <f t="shared" si="0"/>
        <v>4173534</v>
      </c>
      <c r="L18" s="43">
        <f t="shared" si="0"/>
        <v>4592399</v>
      </c>
      <c r="M18" s="43">
        <f t="shared" ref="M18:W18" si="1">SUM(M7:M17)</f>
        <v>5262509.67</v>
      </c>
      <c r="N18" s="43">
        <f t="shared" si="1"/>
        <v>7549396</v>
      </c>
      <c r="O18" s="43">
        <f t="shared" si="1"/>
        <v>8334405</v>
      </c>
      <c r="P18" s="43">
        <f t="shared" si="1"/>
        <v>9056807</v>
      </c>
      <c r="Q18" s="43">
        <f t="shared" si="1"/>
        <v>7856894</v>
      </c>
      <c r="R18" s="43">
        <f t="shared" si="1"/>
        <v>6690344</v>
      </c>
      <c r="S18" s="43">
        <f t="shared" si="1"/>
        <v>6448349</v>
      </c>
      <c r="T18" s="43">
        <f t="shared" si="1"/>
        <v>6385988</v>
      </c>
      <c r="U18" s="43">
        <f t="shared" si="1"/>
        <v>5294701</v>
      </c>
      <c r="V18" s="45">
        <f t="shared" si="1"/>
        <v>5551241</v>
      </c>
      <c r="W18" s="43">
        <f t="shared" si="1"/>
        <v>6964108</v>
      </c>
      <c r="X18" s="43">
        <f>SUM(X6:X17)</f>
        <v>8116842</v>
      </c>
      <c r="Y18" s="43">
        <f>SUM(Y7:Y17)</f>
        <v>7352045</v>
      </c>
    </row>
    <row r="19" spans="1:25" s="4" customFormat="1" ht="15" x14ac:dyDescent="0.25"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V19" s="19"/>
      <c r="X19" s="6"/>
      <c r="Y19" s="6"/>
    </row>
    <row r="20" spans="1:25" s="52" customFormat="1" ht="15" x14ac:dyDescent="0.25">
      <c r="A20" s="51" t="s">
        <v>9</v>
      </c>
      <c r="V20" s="53"/>
      <c r="X20" s="54"/>
      <c r="Y20" s="54"/>
    </row>
    <row r="21" spans="1:25" s="33" customFormat="1" x14ac:dyDescent="0.2">
      <c r="A21" s="33" t="s">
        <v>74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  <c r="T21" s="33">
        <v>0</v>
      </c>
      <c r="U21" s="33">
        <v>0</v>
      </c>
      <c r="V21" s="34">
        <v>0</v>
      </c>
      <c r="W21" s="33">
        <v>0</v>
      </c>
      <c r="X21" s="35">
        <v>0</v>
      </c>
      <c r="Y21" s="35">
        <v>1107</v>
      </c>
    </row>
    <row r="22" spans="1:25" s="33" customFormat="1" x14ac:dyDescent="0.2">
      <c r="A22" s="33" t="s">
        <v>76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33">
        <v>0</v>
      </c>
      <c r="S22" s="33">
        <v>0</v>
      </c>
      <c r="T22" s="33">
        <v>0</v>
      </c>
      <c r="U22" s="33">
        <v>0</v>
      </c>
      <c r="V22" s="34">
        <v>0</v>
      </c>
      <c r="W22" s="33">
        <v>0</v>
      </c>
      <c r="X22" s="35">
        <v>0</v>
      </c>
      <c r="Y22" s="35">
        <v>500</v>
      </c>
    </row>
    <row r="23" spans="1:25" s="33" customFormat="1" x14ac:dyDescent="0.2">
      <c r="A23" s="33" t="s">
        <v>73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34">
        <v>0</v>
      </c>
      <c r="W23" s="33">
        <v>0</v>
      </c>
      <c r="X23" s="35">
        <v>0</v>
      </c>
      <c r="Y23" s="35">
        <v>6475</v>
      </c>
    </row>
    <row r="24" spans="1:25" s="37" customFormat="1" x14ac:dyDescent="0.2">
      <c r="A24" s="33" t="s">
        <v>75</v>
      </c>
      <c r="B24" s="36">
        <v>7500</v>
      </c>
      <c r="C24" s="36">
        <v>6500</v>
      </c>
      <c r="D24" s="36">
        <v>11000</v>
      </c>
      <c r="E24" s="36">
        <v>11500</v>
      </c>
      <c r="F24" s="36">
        <v>7750</v>
      </c>
      <c r="G24" s="36">
        <v>0</v>
      </c>
      <c r="H24" s="36">
        <v>0</v>
      </c>
      <c r="I24" s="36">
        <v>1500</v>
      </c>
      <c r="J24" s="36">
        <v>8500</v>
      </c>
      <c r="K24" s="36">
        <v>1500</v>
      </c>
      <c r="L24" s="36">
        <v>3000</v>
      </c>
      <c r="M24" s="36">
        <v>4020</v>
      </c>
      <c r="N24" s="36">
        <v>2575</v>
      </c>
      <c r="O24" s="37">
        <v>5077</v>
      </c>
      <c r="P24" s="36">
        <v>5462</v>
      </c>
      <c r="Q24" s="36">
        <v>1000</v>
      </c>
      <c r="R24" s="36">
        <v>9390</v>
      </c>
      <c r="S24" s="36">
        <v>4254</v>
      </c>
      <c r="T24" s="37">
        <v>800</v>
      </c>
      <c r="U24" s="36">
        <v>1000</v>
      </c>
      <c r="V24" s="38">
        <v>5500</v>
      </c>
      <c r="W24" s="36">
        <v>4738</v>
      </c>
      <c r="X24" s="36">
        <v>8400</v>
      </c>
      <c r="Y24" s="36">
        <v>1000</v>
      </c>
    </row>
    <row r="25" spans="1:25" s="39" customFormat="1" ht="13.5" thickBot="1" x14ac:dyDescent="0.25">
      <c r="A25" s="39" t="s">
        <v>10</v>
      </c>
      <c r="B25" s="40">
        <v>19730</v>
      </c>
      <c r="C25" s="40">
        <v>12250</v>
      </c>
      <c r="D25" s="40">
        <v>26603</v>
      </c>
      <c r="E25" s="40">
        <v>40500</v>
      </c>
      <c r="F25" s="40">
        <v>19250</v>
      </c>
      <c r="G25" s="40">
        <v>23500</v>
      </c>
      <c r="H25" s="40">
        <v>18250</v>
      </c>
      <c r="I25" s="40">
        <v>43250</v>
      </c>
      <c r="J25" s="40">
        <v>38500</v>
      </c>
      <c r="K25" s="40">
        <v>17500</v>
      </c>
      <c r="L25" s="40">
        <v>27750</v>
      </c>
      <c r="M25" s="40">
        <v>19250</v>
      </c>
      <c r="N25" s="40">
        <v>10500</v>
      </c>
      <c r="O25" s="40">
        <v>10500</v>
      </c>
      <c r="P25" s="40">
        <v>9500</v>
      </c>
      <c r="Q25" s="40">
        <v>19500</v>
      </c>
      <c r="R25" s="40">
        <v>27500</v>
      </c>
      <c r="S25" s="40">
        <v>19000</v>
      </c>
      <c r="T25" s="40">
        <v>8250</v>
      </c>
      <c r="U25" s="40">
        <v>9750</v>
      </c>
      <c r="V25" s="39">
        <v>1753</v>
      </c>
      <c r="W25" s="40">
        <v>9000</v>
      </c>
      <c r="X25" s="40">
        <v>9000</v>
      </c>
      <c r="Y25" s="40">
        <v>3500</v>
      </c>
    </row>
    <row r="26" spans="1:25" s="30" customFormat="1" ht="15" x14ac:dyDescent="0.25">
      <c r="A26" s="30" t="s">
        <v>11</v>
      </c>
      <c r="B26" s="31">
        <f>B24+B25</f>
        <v>27230</v>
      </c>
      <c r="C26" s="31">
        <f>C24+C25</f>
        <v>18750</v>
      </c>
      <c r="D26" s="31">
        <f>D24+D25</f>
        <v>37603</v>
      </c>
      <c r="E26" s="31">
        <f>E24+E25</f>
        <v>52000</v>
      </c>
      <c r="F26" s="31">
        <f>SUM(F24:F25)</f>
        <v>27000</v>
      </c>
      <c r="G26" s="31">
        <f>G24+G25</f>
        <v>23500</v>
      </c>
      <c r="H26" s="31">
        <v>18250</v>
      </c>
      <c r="I26" s="31">
        <f>I24+I25</f>
        <v>44750</v>
      </c>
      <c r="J26" s="31">
        <f>J24+J25</f>
        <v>47000</v>
      </c>
      <c r="K26" s="31">
        <v>19000</v>
      </c>
      <c r="L26" s="31">
        <f t="shared" ref="L26:T26" si="2">SUM(L24:L25)</f>
        <v>30750</v>
      </c>
      <c r="M26" s="31">
        <f t="shared" si="2"/>
        <v>23270</v>
      </c>
      <c r="N26" s="31">
        <f t="shared" si="2"/>
        <v>13075</v>
      </c>
      <c r="O26" s="31">
        <f t="shared" si="2"/>
        <v>15577</v>
      </c>
      <c r="P26" s="31">
        <f t="shared" si="2"/>
        <v>14962</v>
      </c>
      <c r="Q26" s="31">
        <f t="shared" si="2"/>
        <v>20500</v>
      </c>
      <c r="R26" s="31">
        <f t="shared" si="2"/>
        <v>36890</v>
      </c>
      <c r="S26" s="31">
        <f t="shared" si="2"/>
        <v>23254</v>
      </c>
      <c r="T26" s="31">
        <f t="shared" si="2"/>
        <v>9050</v>
      </c>
      <c r="U26" s="31">
        <v>10750</v>
      </c>
      <c r="V26" s="32">
        <f>SUM(V24:V25)</f>
        <v>7253</v>
      </c>
      <c r="W26" s="31">
        <f>SUM(W24:W25)</f>
        <v>13738</v>
      </c>
      <c r="X26" s="31">
        <v>17400</v>
      </c>
      <c r="Y26" s="31">
        <f>SUM(Y21:Y25)</f>
        <v>12582</v>
      </c>
    </row>
    <row r="28" spans="1:25" s="64" customFormat="1" ht="15" x14ac:dyDescent="0.25">
      <c r="A28" s="55" t="s">
        <v>5</v>
      </c>
      <c r="V28" s="65"/>
      <c r="X28" s="66"/>
      <c r="Y28" s="66"/>
    </row>
    <row r="29" spans="1:25" s="60" customFormat="1" x14ac:dyDescent="0.2">
      <c r="A29" s="60" t="s">
        <v>32</v>
      </c>
      <c r="B29" s="67">
        <v>35500</v>
      </c>
      <c r="C29" s="67">
        <v>37750</v>
      </c>
      <c r="D29" s="67">
        <v>20100</v>
      </c>
      <c r="E29" s="67">
        <v>1800</v>
      </c>
      <c r="F29" s="60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0">
        <v>0</v>
      </c>
      <c r="O29" s="60">
        <v>0</v>
      </c>
      <c r="P29" s="60">
        <v>0</v>
      </c>
      <c r="Q29" s="60">
        <v>0</v>
      </c>
      <c r="R29" s="60">
        <v>0</v>
      </c>
      <c r="S29" s="60">
        <v>0</v>
      </c>
      <c r="T29" s="60">
        <v>0</v>
      </c>
      <c r="U29" s="60">
        <v>0</v>
      </c>
      <c r="V29" s="68">
        <v>0</v>
      </c>
      <c r="W29" s="60">
        <v>0</v>
      </c>
      <c r="X29" s="67">
        <v>0</v>
      </c>
      <c r="Y29" s="67">
        <v>0</v>
      </c>
    </row>
    <row r="30" spans="1:25" s="60" customFormat="1" x14ac:dyDescent="0.2">
      <c r="A30" s="60" t="s">
        <v>28</v>
      </c>
      <c r="B30" s="67">
        <v>0</v>
      </c>
      <c r="C30" s="67">
        <v>0</v>
      </c>
      <c r="D30" s="67">
        <v>0</v>
      </c>
      <c r="E30" s="67">
        <v>0</v>
      </c>
      <c r="F30" s="60">
        <v>0</v>
      </c>
      <c r="G30" s="67">
        <v>163383</v>
      </c>
      <c r="H30" s="67">
        <v>107550</v>
      </c>
      <c r="I30" s="67">
        <v>76820</v>
      </c>
      <c r="J30" s="67">
        <v>128350</v>
      </c>
      <c r="K30" s="67">
        <v>90550</v>
      </c>
      <c r="L30" s="67">
        <v>83927</v>
      </c>
      <c r="M30" s="67">
        <v>70300</v>
      </c>
      <c r="N30" s="67">
        <v>123752</v>
      </c>
      <c r="O30" s="67">
        <v>181675</v>
      </c>
      <c r="P30" s="67">
        <v>221650</v>
      </c>
      <c r="Q30" s="67">
        <v>215850</v>
      </c>
      <c r="R30" s="67">
        <v>217450</v>
      </c>
      <c r="S30" s="67">
        <v>221100</v>
      </c>
      <c r="T30" s="67">
        <v>197325</v>
      </c>
      <c r="U30" s="67">
        <v>197138</v>
      </c>
      <c r="V30" s="69">
        <v>361093</v>
      </c>
      <c r="W30" s="67">
        <v>559396</v>
      </c>
      <c r="X30" s="67">
        <v>614485</v>
      </c>
      <c r="Y30" s="67">
        <v>520774</v>
      </c>
    </row>
    <row r="31" spans="1:25" s="57" customFormat="1" x14ac:dyDescent="0.2">
      <c r="A31" s="68" t="s">
        <v>62</v>
      </c>
      <c r="B31" s="69">
        <v>0</v>
      </c>
      <c r="C31" s="69">
        <v>0</v>
      </c>
      <c r="D31" s="69">
        <v>0</v>
      </c>
      <c r="E31" s="69">
        <v>0</v>
      </c>
      <c r="F31" s="69">
        <v>0</v>
      </c>
      <c r="G31" s="69">
        <v>0</v>
      </c>
      <c r="H31" s="69">
        <v>0</v>
      </c>
      <c r="I31" s="69">
        <v>0</v>
      </c>
      <c r="J31" s="69">
        <v>0</v>
      </c>
      <c r="K31" s="59">
        <v>541340</v>
      </c>
      <c r="L31" s="59">
        <v>559256</v>
      </c>
      <c r="M31" s="59">
        <v>586966</v>
      </c>
      <c r="N31" s="59">
        <v>542507</v>
      </c>
      <c r="O31" s="59">
        <v>653272</v>
      </c>
      <c r="P31" s="59">
        <v>596812</v>
      </c>
      <c r="Q31" s="59">
        <v>633013</v>
      </c>
      <c r="R31" s="59">
        <v>702814</v>
      </c>
      <c r="S31" s="59">
        <v>744168</v>
      </c>
      <c r="T31" s="59">
        <v>818455</v>
      </c>
      <c r="U31" s="59">
        <v>941157</v>
      </c>
      <c r="V31" s="59">
        <v>953064</v>
      </c>
      <c r="W31" s="59">
        <v>1409383</v>
      </c>
      <c r="X31" s="59">
        <v>1257209</v>
      </c>
      <c r="Y31" s="59">
        <v>1231011</v>
      </c>
    </row>
    <row r="32" spans="1:25" s="56" customFormat="1" x14ac:dyDescent="0.2">
      <c r="A32" s="56" t="s">
        <v>26</v>
      </c>
      <c r="B32" s="56">
        <v>0</v>
      </c>
      <c r="C32" s="56">
        <v>0</v>
      </c>
      <c r="D32" s="58">
        <v>0</v>
      </c>
      <c r="E32" s="58">
        <v>0</v>
      </c>
      <c r="F32" s="58">
        <v>27564</v>
      </c>
      <c r="G32" s="58">
        <v>40024</v>
      </c>
      <c r="H32" s="58">
        <v>46728</v>
      </c>
      <c r="I32" s="58">
        <v>54495</v>
      </c>
      <c r="J32" s="58">
        <v>60240</v>
      </c>
      <c r="K32" s="58">
        <v>52394</v>
      </c>
      <c r="L32" s="58">
        <v>42625</v>
      </c>
      <c r="M32" s="58">
        <v>43878</v>
      </c>
      <c r="N32" s="58">
        <v>63848</v>
      </c>
      <c r="O32" s="58">
        <v>71682</v>
      </c>
      <c r="P32" s="58">
        <v>85536</v>
      </c>
      <c r="Q32" s="58">
        <v>76350</v>
      </c>
      <c r="R32" s="58">
        <v>90919</v>
      </c>
      <c r="S32" s="58">
        <v>92037</v>
      </c>
      <c r="T32" s="67">
        <v>150000</v>
      </c>
      <c r="U32" s="58">
        <v>154865</v>
      </c>
      <c r="V32" s="59">
        <v>139212</v>
      </c>
      <c r="W32" s="58">
        <v>146017</v>
      </c>
      <c r="X32" s="58">
        <v>73950</v>
      </c>
      <c r="Y32" s="58">
        <v>68451</v>
      </c>
    </row>
    <row r="33" spans="1:25" s="56" customFormat="1" x14ac:dyDescent="0.2">
      <c r="A33" s="56" t="s">
        <v>14</v>
      </c>
      <c r="B33" s="56">
        <v>0</v>
      </c>
      <c r="C33" s="56">
        <v>0</v>
      </c>
      <c r="D33" s="58">
        <v>7980</v>
      </c>
      <c r="E33" s="58">
        <v>4676</v>
      </c>
      <c r="F33" s="56">
        <v>0</v>
      </c>
      <c r="G33" s="56">
        <v>0</v>
      </c>
      <c r="H33" s="56">
        <v>0</v>
      </c>
      <c r="I33" s="56">
        <v>0</v>
      </c>
      <c r="J33" s="56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6">
        <v>0</v>
      </c>
      <c r="V33" s="57">
        <v>0</v>
      </c>
      <c r="W33" s="56">
        <v>0</v>
      </c>
      <c r="X33" s="58">
        <v>0</v>
      </c>
      <c r="Y33" s="58">
        <v>0</v>
      </c>
    </row>
    <row r="34" spans="1:25" s="56" customFormat="1" x14ac:dyDescent="0.2">
      <c r="A34" s="60" t="s">
        <v>48</v>
      </c>
      <c r="B34" s="67">
        <v>84936</v>
      </c>
      <c r="C34" s="67">
        <v>92418</v>
      </c>
      <c r="D34" s="67">
        <v>98667</v>
      </c>
      <c r="E34" s="67">
        <v>110396</v>
      </c>
      <c r="F34" s="67">
        <v>95825</v>
      </c>
      <c r="G34" s="67">
        <v>105260</v>
      </c>
      <c r="H34" s="67">
        <v>102954</v>
      </c>
      <c r="I34" s="67">
        <v>94170</v>
      </c>
      <c r="J34" s="67">
        <v>89034</v>
      </c>
      <c r="K34" s="58">
        <v>116600</v>
      </c>
      <c r="L34" s="58">
        <v>101446</v>
      </c>
      <c r="M34" s="58">
        <v>144852</v>
      </c>
      <c r="N34" s="58">
        <v>118020</v>
      </c>
      <c r="O34" s="58">
        <v>101971</v>
      </c>
      <c r="P34" s="58">
        <v>109161</v>
      </c>
      <c r="Q34" s="58">
        <v>111196</v>
      </c>
      <c r="R34" s="58">
        <v>99932</v>
      </c>
      <c r="S34" s="58">
        <v>94068</v>
      </c>
      <c r="T34" s="58">
        <v>76807</v>
      </c>
      <c r="U34" s="58">
        <v>79829</v>
      </c>
      <c r="V34" s="59">
        <v>149237</v>
      </c>
      <c r="W34" s="58">
        <v>156959</v>
      </c>
      <c r="X34" s="58">
        <v>102675</v>
      </c>
      <c r="Y34" s="58">
        <v>100445</v>
      </c>
    </row>
    <row r="35" spans="1:25" s="56" customFormat="1" x14ac:dyDescent="0.2">
      <c r="A35" s="60" t="s">
        <v>63</v>
      </c>
      <c r="B35" s="58">
        <v>48150</v>
      </c>
      <c r="C35" s="58">
        <v>54225</v>
      </c>
      <c r="D35" s="58">
        <v>46450</v>
      </c>
      <c r="E35" s="58">
        <v>71100</v>
      </c>
      <c r="F35" s="58">
        <v>116429</v>
      </c>
      <c r="G35" s="58">
        <v>105850</v>
      </c>
      <c r="H35" s="58">
        <v>83400</v>
      </c>
      <c r="I35" s="58">
        <v>125855</v>
      </c>
      <c r="J35" s="58">
        <v>115550</v>
      </c>
      <c r="K35" s="58">
        <v>127000</v>
      </c>
      <c r="L35" s="58">
        <v>116889</v>
      </c>
      <c r="M35" s="58">
        <v>137776</v>
      </c>
      <c r="N35" s="58">
        <v>63520</v>
      </c>
      <c r="O35" s="58">
        <v>82866</v>
      </c>
      <c r="P35" s="58">
        <v>155316</v>
      </c>
      <c r="Q35" s="58">
        <v>158411</v>
      </c>
      <c r="R35" s="58">
        <v>223449</v>
      </c>
      <c r="S35" s="58">
        <v>219149</v>
      </c>
      <c r="T35" s="58">
        <v>300796</v>
      </c>
      <c r="U35" s="58">
        <v>208404</v>
      </c>
      <c r="V35" s="59">
        <v>260568</v>
      </c>
      <c r="W35" s="58">
        <v>246257</v>
      </c>
      <c r="X35" s="58">
        <v>275507</v>
      </c>
      <c r="Y35" s="58">
        <v>196328</v>
      </c>
    </row>
    <row r="36" spans="1:25" s="60" customFormat="1" x14ac:dyDescent="0.2">
      <c r="A36" s="60" t="s">
        <v>29</v>
      </c>
      <c r="B36" s="67">
        <v>6214</v>
      </c>
      <c r="C36" s="67">
        <v>6876</v>
      </c>
      <c r="D36" s="67">
        <v>51250</v>
      </c>
      <c r="E36" s="67">
        <v>74700</v>
      </c>
      <c r="F36" s="67">
        <v>62300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0">
        <v>0</v>
      </c>
      <c r="O36" s="60">
        <v>0</v>
      </c>
      <c r="P36" s="60">
        <v>0</v>
      </c>
      <c r="Q36" s="60">
        <v>0</v>
      </c>
      <c r="R36" s="60">
        <v>0</v>
      </c>
      <c r="S36" s="60">
        <v>0</v>
      </c>
      <c r="T36" s="60">
        <v>0</v>
      </c>
      <c r="U36" s="60">
        <v>0</v>
      </c>
      <c r="V36" s="68">
        <v>0</v>
      </c>
      <c r="W36" s="60">
        <v>0</v>
      </c>
      <c r="X36" s="67">
        <v>0</v>
      </c>
      <c r="Y36" s="67">
        <v>0</v>
      </c>
    </row>
    <row r="37" spans="1:25" s="56" customFormat="1" x14ac:dyDescent="0.2">
      <c r="A37" s="56" t="s">
        <v>27</v>
      </c>
      <c r="B37" s="56">
        <v>0</v>
      </c>
      <c r="C37" s="56">
        <v>0</v>
      </c>
      <c r="D37" s="58">
        <v>0</v>
      </c>
      <c r="E37" s="58">
        <v>0</v>
      </c>
      <c r="F37" s="58">
        <v>11514</v>
      </c>
      <c r="G37" s="58">
        <v>11050</v>
      </c>
      <c r="H37" s="58">
        <v>8118</v>
      </c>
      <c r="I37" s="58">
        <v>11394</v>
      </c>
      <c r="J37" s="58">
        <v>16236</v>
      </c>
      <c r="K37" s="58">
        <v>11216</v>
      </c>
      <c r="L37" s="58">
        <v>9310</v>
      </c>
      <c r="M37" s="58">
        <v>6517</v>
      </c>
      <c r="N37" s="56">
        <v>6445</v>
      </c>
      <c r="O37" s="58">
        <v>11664</v>
      </c>
      <c r="P37" s="58">
        <v>2648</v>
      </c>
      <c r="Q37" s="58">
        <v>4389</v>
      </c>
      <c r="R37" s="58">
        <v>3174</v>
      </c>
      <c r="S37" s="58">
        <v>1931</v>
      </c>
      <c r="T37" s="58">
        <v>1020</v>
      </c>
      <c r="U37" s="56">
        <v>864</v>
      </c>
      <c r="V37" s="57">
        <v>864</v>
      </c>
      <c r="W37" s="56">
        <v>666</v>
      </c>
      <c r="X37" s="58">
        <v>0</v>
      </c>
      <c r="Y37" s="58">
        <v>0</v>
      </c>
    </row>
    <row r="38" spans="1:25" s="56" customFormat="1" x14ac:dyDescent="0.2">
      <c r="A38" s="60" t="s">
        <v>42</v>
      </c>
      <c r="B38" s="67">
        <v>7127</v>
      </c>
      <c r="C38" s="67">
        <v>4488</v>
      </c>
      <c r="D38" s="67">
        <v>6324</v>
      </c>
      <c r="E38" s="67">
        <v>4220</v>
      </c>
      <c r="F38" s="67">
        <v>4452</v>
      </c>
      <c r="G38" s="67">
        <v>7300</v>
      </c>
      <c r="H38" s="67">
        <v>7100</v>
      </c>
      <c r="I38" s="67">
        <v>1500</v>
      </c>
      <c r="J38" s="67">
        <v>11908</v>
      </c>
      <c r="K38" s="67">
        <v>19199</v>
      </c>
      <c r="L38" s="58">
        <v>39317</v>
      </c>
      <c r="M38" s="58">
        <v>22318</v>
      </c>
      <c r="N38" s="58">
        <v>19080</v>
      </c>
      <c r="O38" s="58">
        <v>33351</v>
      </c>
      <c r="P38" s="58">
        <v>83655</v>
      </c>
      <c r="Q38" s="58">
        <v>140431</v>
      </c>
      <c r="R38" s="58">
        <v>172564</v>
      </c>
      <c r="S38" s="58">
        <v>118254</v>
      </c>
      <c r="T38" s="58">
        <v>131250</v>
      </c>
      <c r="U38" s="58">
        <v>84948</v>
      </c>
      <c r="V38" s="59">
        <v>184938</v>
      </c>
      <c r="W38" s="58">
        <v>125635</v>
      </c>
      <c r="X38" s="58">
        <v>81493</v>
      </c>
      <c r="Y38" s="58">
        <v>86970</v>
      </c>
    </row>
    <row r="39" spans="1:25" s="56" customFormat="1" x14ac:dyDescent="0.2">
      <c r="A39" s="60" t="s">
        <v>40</v>
      </c>
      <c r="B39" s="67">
        <v>0</v>
      </c>
      <c r="C39" s="67">
        <v>0</v>
      </c>
      <c r="D39" s="67">
        <v>0</v>
      </c>
      <c r="E39" s="67">
        <v>0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7058</v>
      </c>
      <c r="L39" s="58">
        <v>6076</v>
      </c>
      <c r="M39" s="58">
        <v>6002</v>
      </c>
      <c r="N39" s="58">
        <v>5096</v>
      </c>
      <c r="O39" s="58">
        <v>3294</v>
      </c>
      <c r="P39" s="58">
        <v>6869</v>
      </c>
      <c r="Q39" s="58">
        <v>8094</v>
      </c>
      <c r="R39" s="58">
        <v>4661</v>
      </c>
      <c r="S39" s="58">
        <v>7346</v>
      </c>
      <c r="T39" s="56">
        <v>476</v>
      </c>
      <c r="U39" s="58">
        <v>8280</v>
      </c>
      <c r="V39" s="59">
        <v>5112</v>
      </c>
      <c r="W39" s="58">
        <v>7622</v>
      </c>
      <c r="X39" s="58">
        <v>0</v>
      </c>
      <c r="Y39" s="58">
        <v>0</v>
      </c>
    </row>
    <row r="40" spans="1:25" s="56" customFormat="1" x14ac:dyDescent="0.2">
      <c r="A40" s="60" t="s">
        <v>49</v>
      </c>
      <c r="B40" s="67">
        <v>10523</v>
      </c>
      <c r="C40" s="67">
        <v>12285</v>
      </c>
      <c r="D40" s="67">
        <v>11660</v>
      </c>
      <c r="E40" s="67">
        <v>6787</v>
      </c>
      <c r="F40" s="67">
        <v>0</v>
      </c>
      <c r="G40" s="67">
        <v>0</v>
      </c>
      <c r="H40" s="67">
        <v>0</v>
      </c>
      <c r="I40" s="67">
        <v>0</v>
      </c>
      <c r="J40" s="67">
        <v>5200</v>
      </c>
      <c r="K40" s="58">
        <v>0</v>
      </c>
      <c r="L40" s="58">
        <v>0</v>
      </c>
      <c r="M40" s="56">
        <v>0</v>
      </c>
      <c r="N40" s="56">
        <v>0</v>
      </c>
      <c r="O40" s="58">
        <v>0</v>
      </c>
      <c r="P40" s="56">
        <v>0</v>
      </c>
      <c r="Q40" s="56">
        <v>0</v>
      </c>
      <c r="R40" s="56">
        <v>0</v>
      </c>
      <c r="S40" s="56">
        <v>0</v>
      </c>
      <c r="T40" s="56">
        <v>0</v>
      </c>
      <c r="U40" s="56">
        <v>0</v>
      </c>
      <c r="V40" s="57">
        <v>0</v>
      </c>
      <c r="W40" s="56">
        <v>0</v>
      </c>
      <c r="X40" s="58">
        <v>0</v>
      </c>
      <c r="Y40" s="58">
        <v>0</v>
      </c>
    </row>
    <row r="41" spans="1:25" s="56" customFormat="1" x14ac:dyDescent="0.2">
      <c r="A41" s="56" t="s">
        <v>6</v>
      </c>
      <c r="B41" s="58">
        <v>7278</v>
      </c>
      <c r="C41" s="58">
        <v>6264</v>
      </c>
      <c r="D41" s="58">
        <v>6644</v>
      </c>
      <c r="E41" s="58">
        <v>4444</v>
      </c>
      <c r="F41" s="56">
        <v>0</v>
      </c>
      <c r="G41" s="58">
        <v>0</v>
      </c>
      <c r="H41" s="58">
        <v>0</v>
      </c>
      <c r="I41" s="58">
        <v>0</v>
      </c>
      <c r="J41" s="58">
        <v>0</v>
      </c>
      <c r="K41" s="58">
        <v>0</v>
      </c>
      <c r="L41" s="58">
        <v>0</v>
      </c>
      <c r="M41" s="58">
        <v>0</v>
      </c>
      <c r="N41" s="56">
        <v>0</v>
      </c>
      <c r="O41" s="56">
        <v>0</v>
      </c>
      <c r="P41" s="56">
        <v>0</v>
      </c>
      <c r="Q41" s="56">
        <v>0</v>
      </c>
      <c r="R41" s="56">
        <v>0</v>
      </c>
      <c r="S41" s="56">
        <v>0</v>
      </c>
      <c r="T41" s="56">
        <v>0</v>
      </c>
      <c r="U41" s="56">
        <v>0</v>
      </c>
      <c r="V41" s="57">
        <v>0</v>
      </c>
      <c r="W41" s="56">
        <v>0</v>
      </c>
      <c r="X41" s="58">
        <v>0</v>
      </c>
      <c r="Y41" s="58">
        <v>0</v>
      </c>
    </row>
    <row r="42" spans="1:25" s="56" customFormat="1" x14ac:dyDescent="0.2">
      <c r="A42" s="56" t="s">
        <v>7</v>
      </c>
      <c r="B42" s="58">
        <v>10806</v>
      </c>
      <c r="C42" s="58">
        <v>9424</v>
      </c>
      <c r="D42" s="58">
        <v>5517</v>
      </c>
      <c r="E42" s="58">
        <v>7524</v>
      </c>
      <c r="F42" s="56">
        <v>0</v>
      </c>
      <c r="G42" s="58">
        <v>0</v>
      </c>
      <c r="H42" s="58">
        <v>0</v>
      </c>
      <c r="I42" s="58">
        <v>0</v>
      </c>
      <c r="J42" s="58">
        <v>0</v>
      </c>
      <c r="K42" s="58">
        <v>0</v>
      </c>
      <c r="L42" s="58">
        <v>0</v>
      </c>
      <c r="M42" s="58">
        <v>0</v>
      </c>
      <c r="N42" s="56">
        <v>0</v>
      </c>
      <c r="O42" s="56">
        <v>0</v>
      </c>
      <c r="P42" s="56">
        <v>0</v>
      </c>
      <c r="Q42" s="56">
        <v>0</v>
      </c>
      <c r="R42" s="56">
        <v>0</v>
      </c>
      <c r="S42" s="56">
        <v>0</v>
      </c>
      <c r="T42" s="56">
        <v>0</v>
      </c>
      <c r="U42" s="56">
        <v>0</v>
      </c>
      <c r="V42" s="57">
        <v>0</v>
      </c>
      <c r="W42" s="56">
        <v>0</v>
      </c>
      <c r="X42" s="58">
        <v>0</v>
      </c>
      <c r="Y42" s="58">
        <v>0</v>
      </c>
    </row>
    <row r="43" spans="1:25" s="60" customFormat="1" x14ac:dyDescent="0.2">
      <c r="A43" s="60" t="s">
        <v>47</v>
      </c>
      <c r="B43" s="67">
        <v>6400</v>
      </c>
      <c r="C43" s="67">
        <v>8500</v>
      </c>
      <c r="D43" s="67">
        <v>10000</v>
      </c>
      <c r="E43" s="67">
        <v>11500</v>
      </c>
      <c r="F43" s="67">
        <v>18000</v>
      </c>
      <c r="G43" s="67">
        <v>2000</v>
      </c>
      <c r="H43" s="67">
        <v>17000</v>
      </c>
      <c r="I43" s="67">
        <v>20000</v>
      </c>
      <c r="J43" s="67">
        <v>8000</v>
      </c>
      <c r="K43" s="67">
        <v>9000</v>
      </c>
      <c r="L43" s="67">
        <v>2000</v>
      </c>
      <c r="M43" s="60">
        <v>0</v>
      </c>
      <c r="N43" s="60">
        <v>0</v>
      </c>
      <c r="O43" s="60">
        <v>0</v>
      </c>
      <c r="P43" s="60">
        <v>0</v>
      </c>
      <c r="Q43" s="60">
        <v>0</v>
      </c>
      <c r="R43" s="60">
        <v>0</v>
      </c>
      <c r="S43" s="60">
        <v>0</v>
      </c>
      <c r="T43" s="60">
        <v>0</v>
      </c>
      <c r="U43" s="60">
        <v>0</v>
      </c>
      <c r="V43" s="68">
        <v>0</v>
      </c>
      <c r="W43" s="60">
        <v>0</v>
      </c>
      <c r="X43" s="67">
        <v>0</v>
      </c>
      <c r="Y43" s="67">
        <v>0</v>
      </c>
    </row>
    <row r="44" spans="1:25" s="56" customFormat="1" x14ac:dyDescent="0.2">
      <c r="A44" s="60" t="s">
        <v>41</v>
      </c>
      <c r="B44" s="67">
        <v>0</v>
      </c>
      <c r="C44" s="67">
        <v>0</v>
      </c>
      <c r="D44" s="67">
        <v>0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3038</v>
      </c>
      <c r="L44" s="58">
        <v>4435</v>
      </c>
      <c r="M44" s="58">
        <v>4973</v>
      </c>
      <c r="N44" s="58">
        <v>5316</v>
      </c>
      <c r="O44" s="58">
        <v>5670</v>
      </c>
      <c r="P44" s="58">
        <v>3876</v>
      </c>
      <c r="Q44" s="58">
        <v>4275</v>
      </c>
      <c r="R44" s="58">
        <v>5428</v>
      </c>
      <c r="S44" s="58">
        <v>4564</v>
      </c>
      <c r="T44" s="58">
        <v>6664</v>
      </c>
      <c r="U44" s="58">
        <v>3024</v>
      </c>
      <c r="V44" s="59">
        <v>2448</v>
      </c>
      <c r="W44" s="58">
        <v>1998</v>
      </c>
      <c r="X44" s="58">
        <v>0</v>
      </c>
      <c r="Y44" s="58">
        <v>0</v>
      </c>
    </row>
    <row r="45" spans="1:25" s="56" customFormat="1" x14ac:dyDescent="0.2">
      <c r="A45" s="60" t="s">
        <v>70</v>
      </c>
      <c r="B45" s="67">
        <v>0</v>
      </c>
      <c r="C45" s="67">
        <v>0</v>
      </c>
      <c r="D45" s="67">
        <v>0</v>
      </c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58">
        <v>0</v>
      </c>
      <c r="M45" s="58">
        <v>0</v>
      </c>
      <c r="N45" s="58">
        <v>0</v>
      </c>
      <c r="O45" s="58">
        <v>0</v>
      </c>
      <c r="P45" s="58">
        <v>0</v>
      </c>
      <c r="Q45" s="58">
        <v>0</v>
      </c>
      <c r="R45" s="58">
        <v>0</v>
      </c>
      <c r="S45" s="58">
        <v>0</v>
      </c>
      <c r="T45" s="58">
        <v>0</v>
      </c>
      <c r="U45" s="58">
        <v>0</v>
      </c>
      <c r="V45" s="59">
        <v>0</v>
      </c>
      <c r="W45" s="58">
        <v>0</v>
      </c>
      <c r="X45" s="58">
        <v>5589</v>
      </c>
      <c r="Y45" s="58">
        <v>3921</v>
      </c>
    </row>
    <row r="46" spans="1:25" s="56" customFormat="1" x14ac:dyDescent="0.2">
      <c r="A46" s="60" t="s">
        <v>39</v>
      </c>
      <c r="B46" s="67">
        <v>0</v>
      </c>
      <c r="C46" s="67">
        <v>0</v>
      </c>
      <c r="D46" s="67">
        <v>0</v>
      </c>
      <c r="E46" s="67">
        <v>0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44547</v>
      </c>
      <c r="L46" s="58">
        <v>47667</v>
      </c>
      <c r="M46" s="58">
        <v>46232</v>
      </c>
      <c r="N46" s="58">
        <v>38804</v>
      </c>
      <c r="O46" s="58">
        <v>47412</v>
      </c>
      <c r="P46" s="58">
        <v>57941</v>
      </c>
      <c r="Q46" s="58">
        <v>56746</v>
      </c>
      <c r="R46" s="58">
        <v>63720</v>
      </c>
      <c r="S46" s="58">
        <v>46756</v>
      </c>
      <c r="T46" s="58">
        <v>51534</v>
      </c>
      <c r="U46" s="58">
        <v>49392</v>
      </c>
      <c r="V46" s="59">
        <v>57740</v>
      </c>
      <c r="W46" s="58">
        <v>55313</v>
      </c>
      <c r="X46" s="58">
        <v>36369</v>
      </c>
      <c r="Y46" s="58">
        <v>39721</v>
      </c>
    </row>
    <row r="47" spans="1:25" s="56" customFormat="1" x14ac:dyDescent="0.2">
      <c r="A47" s="60" t="s">
        <v>52</v>
      </c>
      <c r="B47" s="67">
        <v>0</v>
      </c>
      <c r="C47" s="67">
        <v>0</v>
      </c>
      <c r="D47" s="67">
        <v>0</v>
      </c>
      <c r="E47" s="67">
        <v>0</v>
      </c>
      <c r="F47" s="67">
        <v>0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58">
        <v>0</v>
      </c>
      <c r="M47" s="58">
        <v>1600</v>
      </c>
      <c r="N47" s="58">
        <v>2000</v>
      </c>
      <c r="O47" s="58">
        <v>6500</v>
      </c>
      <c r="P47" s="58">
        <v>6500</v>
      </c>
      <c r="Q47" s="58">
        <v>5700</v>
      </c>
      <c r="R47" s="58">
        <v>6200</v>
      </c>
      <c r="S47" s="58">
        <v>4600</v>
      </c>
      <c r="T47" s="58">
        <v>2700</v>
      </c>
      <c r="U47" s="56">
        <v>700</v>
      </c>
      <c r="V47" s="57">
        <v>0</v>
      </c>
      <c r="W47" s="56">
        <v>0</v>
      </c>
      <c r="X47" s="58">
        <v>0</v>
      </c>
      <c r="Y47" s="58">
        <v>0</v>
      </c>
    </row>
    <row r="48" spans="1:25" s="60" customFormat="1" x14ac:dyDescent="0.2">
      <c r="A48" s="60" t="s">
        <v>30</v>
      </c>
      <c r="B48" s="67">
        <v>31600</v>
      </c>
      <c r="C48" s="67">
        <v>24000</v>
      </c>
      <c r="D48" s="67">
        <v>28400</v>
      </c>
      <c r="E48" s="67">
        <v>24000</v>
      </c>
      <c r="F48" s="67">
        <v>16400</v>
      </c>
      <c r="G48" s="67">
        <v>0</v>
      </c>
      <c r="H48" s="67">
        <v>0</v>
      </c>
      <c r="I48" s="67">
        <v>0</v>
      </c>
      <c r="J48" s="67">
        <v>0</v>
      </c>
      <c r="K48" s="67">
        <v>0</v>
      </c>
      <c r="L48" s="67">
        <v>0</v>
      </c>
      <c r="M48" s="67">
        <v>0</v>
      </c>
      <c r="N48" s="60">
        <v>0</v>
      </c>
      <c r="O48" s="60">
        <v>0</v>
      </c>
      <c r="P48" s="60">
        <v>0</v>
      </c>
      <c r="Q48" s="60">
        <v>0</v>
      </c>
      <c r="R48" s="60">
        <v>0</v>
      </c>
      <c r="S48" s="60">
        <v>0</v>
      </c>
      <c r="T48" s="60">
        <v>0</v>
      </c>
      <c r="U48" s="60">
        <v>0</v>
      </c>
      <c r="V48" s="68">
        <v>0</v>
      </c>
      <c r="W48" s="60">
        <v>0</v>
      </c>
      <c r="X48" s="67">
        <v>0</v>
      </c>
      <c r="Y48" s="67">
        <v>0</v>
      </c>
    </row>
    <row r="49" spans="1:25" s="73" customFormat="1" ht="13.5" thickBot="1" x14ac:dyDescent="0.25">
      <c r="A49" s="70" t="s">
        <v>43</v>
      </c>
      <c r="B49" s="71">
        <v>0</v>
      </c>
      <c r="C49" s="71">
        <v>0</v>
      </c>
      <c r="D49" s="71">
        <v>0</v>
      </c>
      <c r="E49" s="71">
        <v>0</v>
      </c>
      <c r="F49" s="71">
        <v>0</v>
      </c>
      <c r="G49" s="71">
        <v>0</v>
      </c>
      <c r="H49" s="71">
        <v>0</v>
      </c>
      <c r="I49" s="71">
        <v>0</v>
      </c>
      <c r="J49" s="71">
        <v>0</v>
      </c>
      <c r="K49" s="71">
        <v>27678</v>
      </c>
      <c r="L49" s="72">
        <v>26192</v>
      </c>
      <c r="M49" s="72">
        <v>20763</v>
      </c>
      <c r="N49" s="72">
        <v>28445</v>
      </c>
      <c r="O49" s="72">
        <v>48651</v>
      </c>
      <c r="P49" s="72">
        <v>61579</v>
      </c>
      <c r="Q49" s="72">
        <v>83293</v>
      </c>
      <c r="R49" s="72">
        <v>67828</v>
      </c>
      <c r="S49" s="72">
        <v>58686</v>
      </c>
      <c r="T49" s="72">
        <v>63621</v>
      </c>
      <c r="U49" s="72">
        <v>61998</v>
      </c>
      <c r="V49" s="72">
        <v>68886</v>
      </c>
      <c r="W49" s="72">
        <v>57862</v>
      </c>
      <c r="X49" s="72">
        <v>57029</v>
      </c>
      <c r="Y49" s="72">
        <v>47792</v>
      </c>
    </row>
    <row r="50" spans="1:25" s="41" customFormat="1" ht="15.75" thickTop="1" x14ac:dyDescent="0.25">
      <c r="A50" s="41" t="s">
        <v>8</v>
      </c>
      <c r="B50" s="43">
        <f t="shared" ref="B50:L50" si="3">B29+B36+B48+B30+B43+B35+B41+B42+B33+B32+B37+B46+B39+B44+B49+B38+B34+B40+B31</f>
        <v>248534</v>
      </c>
      <c r="C50" s="43">
        <f t="shared" si="3"/>
        <v>256230</v>
      </c>
      <c r="D50" s="43">
        <f t="shared" si="3"/>
        <v>292992</v>
      </c>
      <c r="E50" s="43">
        <f t="shared" si="3"/>
        <v>321147</v>
      </c>
      <c r="F50" s="43">
        <f t="shared" si="3"/>
        <v>352484</v>
      </c>
      <c r="G50" s="43">
        <f t="shared" si="3"/>
        <v>434867</v>
      </c>
      <c r="H50" s="43">
        <f t="shared" si="3"/>
        <v>372850</v>
      </c>
      <c r="I50" s="43">
        <f t="shared" si="3"/>
        <v>384234</v>
      </c>
      <c r="J50" s="43">
        <f t="shared" si="3"/>
        <v>434518</v>
      </c>
      <c r="K50" s="43">
        <f t="shared" si="3"/>
        <v>1049620</v>
      </c>
      <c r="L50" s="43">
        <f t="shared" si="3"/>
        <v>1039140</v>
      </c>
      <c r="M50" s="43">
        <f>SUM(M29:M49)</f>
        <v>1092177</v>
      </c>
      <c r="N50" s="44">
        <f>SUM(N29:N49)</f>
        <v>1016833</v>
      </c>
      <c r="O50" s="43">
        <f>SUM(O40:O49)</f>
        <v>108233</v>
      </c>
      <c r="P50" s="43">
        <f>SUM(P29:P49)</f>
        <v>1391543</v>
      </c>
      <c r="Q50" s="43">
        <f>SUM(Q29:Q49)</f>
        <v>1497748</v>
      </c>
      <c r="R50" s="43">
        <f>SUM(R29:R49)</f>
        <v>1658139</v>
      </c>
      <c r="S50" s="43">
        <f>SUM(S29:S49)</f>
        <v>1612659</v>
      </c>
      <c r="T50" s="43">
        <f>SUM(T29:T49)</f>
        <v>1800648</v>
      </c>
      <c r="U50" s="43">
        <f>SUM(U30:U49)</f>
        <v>1790599</v>
      </c>
      <c r="V50" s="45">
        <f>SUM(V30:V49)</f>
        <v>2183162</v>
      </c>
      <c r="W50" s="43">
        <f>SUM(W29:W49)</f>
        <v>2767108</v>
      </c>
      <c r="X50" s="43">
        <v>2504306</v>
      </c>
      <c r="Y50" s="43">
        <f>SUM(Y29:Y49)</f>
        <v>2295413</v>
      </c>
    </row>
    <row r="52" spans="1:25" s="33" customFormat="1" x14ac:dyDescent="0.2">
      <c r="A52" s="33" t="s">
        <v>35</v>
      </c>
      <c r="B52" s="35">
        <v>0</v>
      </c>
      <c r="C52" s="35">
        <v>0</v>
      </c>
      <c r="D52" s="35">
        <v>0</v>
      </c>
      <c r="E52" s="35">
        <v>0</v>
      </c>
      <c r="F52" s="35">
        <v>0</v>
      </c>
      <c r="G52" s="35">
        <v>0</v>
      </c>
      <c r="H52" s="35">
        <v>0</v>
      </c>
      <c r="I52" s="35">
        <v>10000</v>
      </c>
      <c r="J52" s="35">
        <v>10000</v>
      </c>
      <c r="K52" s="35">
        <v>2425</v>
      </c>
      <c r="L52" s="35">
        <v>5555</v>
      </c>
      <c r="M52" s="35">
        <v>48833</v>
      </c>
      <c r="N52" s="35">
        <v>60706</v>
      </c>
      <c r="O52" s="35">
        <v>64600</v>
      </c>
      <c r="P52" s="35">
        <v>104500</v>
      </c>
      <c r="Q52" s="35">
        <v>148068</v>
      </c>
      <c r="R52" s="35">
        <v>150685</v>
      </c>
      <c r="S52" s="35">
        <v>111398</v>
      </c>
      <c r="T52" s="35">
        <v>136779</v>
      </c>
      <c r="U52" s="35">
        <v>132522</v>
      </c>
      <c r="V52" s="46">
        <v>226982</v>
      </c>
      <c r="W52" s="35">
        <v>258532</v>
      </c>
      <c r="X52" s="35">
        <v>168983</v>
      </c>
      <c r="Y52" s="35">
        <v>215404</v>
      </c>
    </row>
    <row r="53" spans="1:25" s="47" customFormat="1" ht="13.5" thickBot="1" x14ac:dyDescent="0.25">
      <c r="A53" s="47" t="s">
        <v>15</v>
      </c>
      <c r="B53" s="48">
        <v>86264</v>
      </c>
      <c r="C53" s="48">
        <v>82687</v>
      </c>
      <c r="D53" s="48">
        <v>75644</v>
      </c>
      <c r="E53" s="48">
        <v>86953</v>
      </c>
      <c r="F53" s="48">
        <v>115184</v>
      </c>
      <c r="G53" s="48">
        <v>114864</v>
      </c>
      <c r="H53" s="48">
        <v>68798</v>
      </c>
      <c r="I53" s="48">
        <v>141858</v>
      </c>
      <c r="J53" s="48">
        <v>140576</v>
      </c>
      <c r="K53" s="48">
        <v>105282</v>
      </c>
      <c r="L53" s="48">
        <v>139256</v>
      </c>
      <c r="M53" s="48">
        <v>166344</v>
      </c>
      <c r="N53" s="48">
        <v>162329</v>
      </c>
      <c r="O53" s="48">
        <v>170954</v>
      </c>
      <c r="P53" s="48">
        <v>240849</v>
      </c>
      <c r="Q53" s="48">
        <v>231947</v>
      </c>
      <c r="R53" s="48">
        <v>246836</v>
      </c>
      <c r="S53" s="48">
        <v>234796</v>
      </c>
      <c r="T53" s="48">
        <v>261593</v>
      </c>
      <c r="U53" s="48">
        <v>233442</v>
      </c>
      <c r="V53" s="48">
        <v>233955</v>
      </c>
      <c r="W53" s="48">
        <v>330348</v>
      </c>
      <c r="X53" s="48">
        <v>328969</v>
      </c>
      <c r="Y53" s="48">
        <v>347897</v>
      </c>
    </row>
    <row r="54" spans="1:25" s="42" customFormat="1" ht="15" x14ac:dyDescent="0.25">
      <c r="A54" s="30" t="s">
        <v>44</v>
      </c>
      <c r="B54" s="31">
        <f>B52+B53</f>
        <v>86264</v>
      </c>
      <c r="C54" s="31">
        <f t="shared" ref="C54:K54" si="4">C52+C53</f>
        <v>82687</v>
      </c>
      <c r="D54" s="31">
        <f t="shared" si="4"/>
        <v>75644</v>
      </c>
      <c r="E54" s="31">
        <f t="shared" si="4"/>
        <v>86953</v>
      </c>
      <c r="F54" s="31">
        <f t="shared" si="4"/>
        <v>115184</v>
      </c>
      <c r="G54" s="31">
        <f t="shared" si="4"/>
        <v>114864</v>
      </c>
      <c r="H54" s="31">
        <f t="shared" si="4"/>
        <v>68798</v>
      </c>
      <c r="I54" s="31">
        <f t="shared" si="4"/>
        <v>151858</v>
      </c>
      <c r="J54" s="31">
        <v>160576</v>
      </c>
      <c r="K54" s="31">
        <f t="shared" si="4"/>
        <v>107707</v>
      </c>
      <c r="L54" s="31">
        <f t="shared" ref="L54:R54" si="5">SUM(L52:L53)</f>
        <v>144811</v>
      </c>
      <c r="M54" s="31">
        <f t="shared" si="5"/>
        <v>215177</v>
      </c>
      <c r="N54" s="31">
        <f t="shared" si="5"/>
        <v>223035</v>
      </c>
      <c r="O54" s="31">
        <f t="shared" si="5"/>
        <v>235554</v>
      </c>
      <c r="P54" s="31">
        <f t="shared" si="5"/>
        <v>345349</v>
      </c>
      <c r="Q54" s="31">
        <f t="shared" si="5"/>
        <v>380015</v>
      </c>
      <c r="R54" s="31">
        <f t="shared" si="5"/>
        <v>397521</v>
      </c>
      <c r="S54" s="31">
        <f>SUM(S52:S53)</f>
        <v>346194</v>
      </c>
      <c r="T54" s="31">
        <f>SUM(T52:T53)</f>
        <v>398372</v>
      </c>
      <c r="U54" s="31">
        <v>365964</v>
      </c>
      <c r="V54" s="32">
        <f>V52+V53</f>
        <v>460937</v>
      </c>
      <c r="W54" s="31">
        <f>SUM(W52:W53)</f>
        <v>588880</v>
      </c>
      <c r="X54" s="31">
        <v>497952</v>
      </c>
      <c r="Y54" s="31">
        <f>SUM(Y52:Y53)</f>
        <v>563301</v>
      </c>
    </row>
    <row r="55" spans="1:25" s="7" customFormat="1" ht="14.25" x14ac:dyDescent="0.2">
      <c r="V55" s="20"/>
      <c r="X55" s="25"/>
      <c r="Y55" s="25"/>
    </row>
    <row r="56" spans="1:25" s="49" customFormat="1" ht="16.5" thickBot="1" x14ac:dyDescent="0.3">
      <c r="A56" s="49" t="s">
        <v>12</v>
      </c>
      <c r="B56" s="50">
        <f t="shared" ref="B56:N56" si="6">B18+B26+B50+B54</f>
        <v>2271048</v>
      </c>
      <c r="C56" s="50">
        <f t="shared" si="6"/>
        <v>2440791</v>
      </c>
      <c r="D56" s="50">
        <f t="shared" si="6"/>
        <v>2639903</v>
      </c>
      <c r="E56" s="50">
        <f t="shared" si="6"/>
        <v>2871092</v>
      </c>
      <c r="F56" s="50">
        <f t="shared" si="6"/>
        <v>3460306</v>
      </c>
      <c r="G56" s="50">
        <f t="shared" si="6"/>
        <v>3800965</v>
      </c>
      <c r="H56" s="50">
        <f t="shared" si="6"/>
        <v>3920607</v>
      </c>
      <c r="I56" s="50">
        <f t="shared" si="6"/>
        <v>4051123</v>
      </c>
      <c r="J56" s="50">
        <f t="shared" si="6"/>
        <v>3929428</v>
      </c>
      <c r="K56" s="50">
        <f t="shared" si="6"/>
        <v>5349861</v>
      </c>
      <c r="L56" s="50">
        <f t="shared" si="6"/>
        <v>5807100</v>
      </c>
      <c r="M56" s="50">
        <f t="shared" si="6"/>
        <v>6593133.6699999999</v>
      </c>
      <c r="N56" s="50">
        <f t="shared" si="6"/>
        <v>8802339</v>
      </c>
      <c r="O56" s="50">
        <f>O18+O50+O26+O54</f>
        <v>8693769</v>
      </c>
      <c r="P56" s="50">
        <f>P18+P50+P26+P54</f>
        <v>10808661</v>
      </c>
      <c r="Q56" s="50">
        <f>Q18+Q50+Q26+Q54</f>
        <v>9755157</v>
      </c>
      <c r="R56" s="50">
        <f>R18+R50+R26+R54</f>
        <v>8782894</v>
      </c>
      <c r="S56" s="50">
        <f t="shared" ref="S56:Y56" si="7">S18+S26+S50+S54</f>
        <v>8430456</v>
      </c>
      <c r="T56" s="50">
        <f t="shared" si="7"/>
        <v>8594058</v>
      </c>
      <c r="U56" s="50">
        <f t="shared" si="7"/>
        <v>7462014</v>
      </c>
      <c r="V56" s="50">
        <f t="shared" si="7"/>
        <v>8202593</v>
      </c>
      <c r="W56" s="50">
        <f t="shared" si="7"/>
        <v>10333834</v>
      </c>
      <c r="X56" s="50">
        <f t="shared" si="7"/>
        <v>11136500</v>
      </c>
      <c r="Y56" s="50">
        <f t="shared" si="7"/>
        <v>10223341</v>
      </c>
    </row>
    <row r="57" spans="1:25" ht="13.5" thickTop="1" x14ac:dyDescent="0.2"/>
    <row r="58" spans="1:25" x14ac:dyDescent="0.2">
      <c r="A58" s="12">
        <v>44475</v>
      </c>
    </row>
  </sheetData>
  <phoneticPr fontId="0" type="noConversion"/>
  <printOptions gridLines="1"/>
  <pageMargins left="0.25" right="0.2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 Page</vt:lpstr>
      <vt:lpstr>Dollar Totals</vt:lpstr>
      <vt:lpstr>Sheet1</vt:lpstr>
    </vt:vector>
  </TitlesOfParts>
  <Company>BCCC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Myrna Perkins</dc:creator>
  <cp:lastModifiedBy>DeWerff, Kaitlin</cp:lastModifiedBy>
  <cp:lastPrinted>2006-09-06T15:06:27Z</cp:lastPrinted>
  <dcterms:created xsi:type="dcterms:W3CDTF">2000-09-25T19:59:46Z</dcterms:created>
  <dcterms:modified xsi:type="dcterms:W3CDTF">2021-10-07T14:39:45Z</dcterms:modified>
</cp:coreProperties>
</file>