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13-14\"/>
    </mc:Choice>
  </mc:AlternateContent>
  <bookViews>
    <workbookView xWindow="0" yWindow="15" windowWidth="11340" windowHeight="6540" activeTab="1"/>
  </bookViews>
  <sheets>
    <sheet name="Cover Page" sheetId="3" r:id="rId1"/>
    <sheet name="Dollar Totals" sheetId="1" r:id="rId2"/>
    <sheet name="Sheet1" sheetId="4" r:id="rId3"/>
  </sheets>
  <calcPr calcId="152511"/>
</workbook>
</file>

<file path=xl/calcChain.xml><?xml version="1.0" encoding="utf-8"?>
<calcChain xmlns="http://schemas.openxmlformats.org/spreadsheetml/2006/main">
  <c r="R50" i="1" l="1"/>
  <c r="R48" i="1"/>
  <c r="R44" i="1"/>
  <c r="R21" i="1"/>
  <c r="R16" i="1"/>
  <c r="Q48" i="1" l="1"/>
  <c r="Q44" i="1"/>
  <c r="Q21" i="1"/>
  <c r="Q16" i="1"/>
  <c r="Q50" i="1" s="1"/>
  <c r="P44" i="1" l="1"/>
  <c r="P48" i="1"/>
  <c r="P21" i="1" l="1"/>
  <c r="P16" i="1"/>
  <c r="P50" i="1" l="1"/>
  <c r="O44" i="1"/>
  <c r="O48" i="1"/>
  <c r="O21" i="1"/>
  <c r="O16" i="1"/>
  <c r="O50" i="1" l="1"/>
  <c r="N44" i="1"/>
  <c r="N48" i="1"/>
  <c r="N21" i="1"/>
  <c r="N16" i="1"/>
  <c r="M16" i="1"/>
  <c r="E16" i="1"/>
  <c r="F16" i="1"/>
  <c r="G16" i="1"/>
  <c r="H16" i="1"/>
  <c r="I16" i="1"/>
  <c r="J16" i="1"/>
  <c r="K16" i="1"/>
  <c r="L16" i="1"/>
  <c r="D16" i="1"/>
  <c r="M44" i="1"/>
  <c r="M48" i="1"/>
  <c r="M21" i="1"/>
  <c r="C44" i="1"/>
  <c r="D44" i="1"/>
  <c r="E44" i="1"/>
  <c r="F44" i="1"/>
  <c r="G44" i="1"/>
  <c r="H44" i="1"/>
  <c r="I44" i="1"/>
  <c r="J44" i="1"/>
  <c r="K44" i="1"/>
  <c r="L44" i="1"/>
  <c r="B44" i="1"/>
  <c r="L48" i="1"/>
  <c r="L21" i="1"/>
  <c r="C48" i="1"/>
  <c r="D48" i="1"/>
  <c r="E48" i="1"/>
  <c r="F48" i="1"/>
  <c r="G48" i="1"/>
  <c r="H48" i="1"/>
  <c r="I48" i="1"/>
  <c r="K48" i="1"/>
  <c r="B48" i="1"/>
  <c r="J21" i="1"/>
  <c r="I21" i="1"/>
  <c r="G21" i="1"/>
  <c r="F21" i="1"/>
  <c r="C16" i="1"/>
  <c r="B16" i="1"/>
  <c r="E21" i="1"/>
  <c r="D21" i="1"/>
  <c r="C21" i="1"/>
  <c r="B21" i="1"/>
  <c r="I50" i="1" l="1"/>
  <c r="C50" i="1"/>
  <c r="J50" i="1"/>
  <c r="F50" i="1"/>
  <c r="H50" i="1"/>
  <c r="E50" i="1"/>
  <c r="G50" i="1"/>
  <c r="L50" i="1"/>
  <c r="K50" i="1"/>
  <c r="B50" i="1"/>
  <c r="D50" i="1"/>
  <c r="N50" i="1"/>
  <c r="M50" i="1"/>
</calcChain>
</file>

<file path=xl/sharedStrings.xml><?xml version="1.0" encoding="utf-8"?>
<sst xmlns="http://schemas.openxmlformats.org/spreadsheetml/2006/main" count="65" uniqueCount="65">
  <si>
    <t>Federal Aid:</t>
  </si>
  <si>
    <t>Pell Grant</t>
  </si>
  <si>
    <t>SEOG</t>
  </si>
  <si>
    <t>Federal Work Study</t>
  </si>
  <si>
    <t>Total Federal Dollars</t>
  </si>
  <si>
    <t>Institutional Aid:</t>
  </si>
  <si>
    <t>Part-time In-county Scholarship</t>
  </si>
  <si>
    <t>Part-time Out-of-county Scholarship</t>
  </si>
  <si>
    <t>Total Institutional Dollars</t>
  </si>
  <si>
    <t>State Aid:</t>
  </si>
  <si>
    <t>State Scholarship</t>
  </si>
  <si>
    <t>State Nursing Scholarship</t>
  </si>
  <si>
    <t>Total State Dollars</t>
  </si>
  <si>
    <t>Total Financial Aid Dollars</t>
  </si>
  <si>
    <t>Barton County Community Collge</t>
  </si>
  <si>
    <t>Prepared by Myrna Perkins</t>
  </si>
  <si>
    <t>Director of Financial Aid</t>
  </si>
  <si>
    <t>Summary of Barton County Community College Financial Aid by Dollar Totals</t>
  </si>
  <si>
    <t>CNA/CMA Scholarship</t>
  </si>
  <si>
    <t>Misc. Community Scholarships:</t>
  </si>
  <si>
    <t>Summary of Financial Aid</t>
  </si>
  <si>
    <t>SDS Grant</t>
  </si>
  <si>
    <t>1997-98</t>
  </si>
  <si>
    <t>1998-99</t>
  </si>
  <si>
    <t>1999-00</t>
  </si>
  <si>
    <t>2000-01</t>
  </si>
  <si>
    <t>2001-02</t>
  </si>
  <si>
    <t>SSS Grant</t>
  </si>
  <si>
    <t>Student Loans</t>
  </si>
  <si>
    <t>Parent Loans</t>
  </si>
  <si>
    <t>Boost Scholarships</t>
  </si>
  <si>
    <t>Incentive Scholarships</t>
  </si>
  <si>
    <t>Academic Scholarships</t>
  </si>
  <si>
    <t>GPA Scholarships</t>
  </si>
  <si>
    <t>Endowed &amp; Restricted Scholarships</t>
  </si>
  <si>
    <t>Trustees Scholarships</t>
  </si>
  <si>
    <t>2002-03</t>
  </si>
  <si>
    <t>ACT Scholarships</t>
  </si>
  <si>
    <t>2003-04</t>
  </si>
  <si>
    <t>2004-05</t>
  </si>
  <si>
    <t>Misc Loans (Alternative)</t>
  </si>
  <si>
    <t>2005-06</t>
  </si>
  <si>
    <t>2006-07</t>
  </si>
  <si>
    <t>ACG Grants</t>
  </si>
  <si>
    <t>Staff Scholarships</t>
  </si>
  <si>
    <t>Over 65 Scholarships</t>
  </si>
  <si>
    <t>Silver Cougar Club Scholarships</t>
  </si>
  <si>
    <t>Other Misc Scholarships</t>
  </si>
  <si>
    <t>Upward Bound</t>
  </si>
  <si>
    <t>Total Miscellaneous Dollars</t>
  </si>
  <si>
    <t>CCAMPIS Grant</t>
  </si>
  <si>
    <t>2007-08</t>
  </si>
  <si>
    <t>Presidential Scholarships</t>
  </si>
  <si>
    <t>Departmental/Activity Scholarships</t>
  </si>
  <si>
    <t>Athletic Scholarshps</t>
  </si>
  <si>
    <t>Partial Athletic Scholarships</t>
  </si>
  <si>
    <t>2008-09</t>
  </si>
  <si>
    <t>Aid Year--</t>
  </si>
  <si>
    <t>Trooper Bill Scholarship</t>
  </si>
  <si>
    <t>Barton County Community College's Financial Aid Office's Detailed Annual Report</t>
  </si>
  <si>
    <t>2009-10</t>
  </si>
  <si>
    <t>2010-11</t>
  </si>
  <si>
    <t>2011-12</t>
  </si>
  <si>
    <t>2012-13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</si>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</sst>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9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16" fontId="4" fillId="0" borderId="0" xfId="0" applyNumberFormat="1" applyFont="1" applyAlignment="1">
      <alignment horizontal="right"/>
    </xf>
    <xf numFmtId="0" fontId="0" fillId="2" borderId="0" xfId="0" applyFill="1"/>
    <xf numFmtId="3" fontId="0" fillId="2" borderId="0" xfId="0" applyNumberFormat="1" applyFill="1"/>
    <xf numFmtId="0" fontId="4" fillId="2" borderId="0" xfId="0" applyFont="1" applyFill="1"/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3" fontId="0" fillId="3" borderId="0" xfId="0" applyNumberFormat="1" applyFill="1"/>
    <xf numFmtId="0" fontId="0" fillId="3" borderId="0" xfId="0" applyFill="1"/>
    <xf numFmtId="0" fontId="4" fillId="4" borderId="0" xfId="0" applyFont="1" applyFill="1"/>
    <xf numFmtId="0" fontId="5" fillId="4" borderId="0" xfId="0" applyFont="1" applyFill="1"/>
    <xf numFmtId="0" fontId="2" fillId="4" borderId="0" xfId="0" applyFont="1" applyFill="1"/>
    <xf numFmtId="3" fontId="2" fillId="4" borderId="0" xfId="0" applyNumberFormat="1" applyFont="1" applyFill="1"/>
    <xf numFmtId="3" fontId="0" fillId="4" borderId="0" xfId="0" applyNumberFormat="1" applyFill="1"/>
    <xf numFmtId="0" fontId="0" fillId="4" borderId="0" xfId="0" applyFill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4" fillId="6" borderId="0" xfId="0" applyFont="1" applyFill="1"/>
    <xf numFmtId="3" fontId="4" fillId="6" borderId="0" xfId="0" applyNumberFormat="1" applyFont="1" applyFill="1"/>
    <xf numFmtId="0" fontId="4" fillId="7" borderId="0" xfId="0" applyFont="1" applyFill="1"/>
    <xf numFmtId="3" fontId="4" fillId="7" borderId="0" xfId="0" applyNumberFormat="1" applyFont="1" applyFill="1"/>
    <xf numFmtId="0" fontId="4" fillId="9" borderId="0" xfId="0" applyFont="1" applyFill="1"/>
    <xf numFmtId="3" fontId="4" fillId="9" borderId="0" xfId="0" applyNumberFormat="1" applyFont="1" applyFill="1"/>
    <xf numFmtId="0" fontId="5" fillId="9" borderId="0" xfId="0" applyFont="1" applyFill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10" borderId="2" xfId="0" applyFont="1" applyFill="1" applyBorder="1"/>
    <xf numFmtId="3" fontId="1" fillId="10" borderId="2" xfId="0" applyNumberFormat="1" applyFont="1" applyFill="1" applyBorder="1"/>
    <xf numFmtId="0" fontId="2" fillId="5" borderId="0" xfId="0" applyFont="1" applyFill="1"/>
    <xf numFmtId="3" fontId="2" fillId="5" borderId="0" xfId="0" applyNumberFormat="1" applyFont="1" applyFill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4" fillId="8" borderId="0" xfId="0" applyFont="1" applyFill="1"/>
    <xf numFmtId="3" fontId="4" fillId="8" borderId="0" xfId="0" applyNumberFormat="1" applyFont="1" applyFill="1"/>
    <xf numFmtId="15" fontId="7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4" fontId="4" fillId="8" borderId="0" xfId="0" applyNumberFormat="1" applyFont="1" applyFill="1"/>
    <xf numFmtId="164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7" sqref="A7"/>
    </sheetView>
  </sheetViews>
  <sheetFormatPr defaultRowHeight="12.75" x14ac:dyDescent="0.2"/>
  <cols>
    <col min="1" max="1" width="82.28515625" customWidth="1"/>
  </cols>
  <sheetData>
    <row r="5" spans="1:1" ht="15.75" x14ac:dyDescent="0.25">
      <c r="A5" s="1" t="s">
        <v>14</v>
      </c>
    </row>
    <row r="6" spans="1:1" ht="15.75" x14ac:dyDescent="0.25">
      <c r="A6" s="1" t="s">
        <v>20</v>
      </c>
    </row>
    <row r="7" spans="1:1" x14ac:dyDescent="0.2">
      <c r="A7" s="49">
        <v>41551</v>
      </c>
    </row>
    <row r="32" spans="1:1" ht="15.75" x14ac:dyDescent="0.25">
      <c r="A32" s="1" t="s">
        <v>15</v>
      </c>
    </row>
    <row r="33" spans="1:1" ht="15.75" x14ac:dyDescent="0.25">
      <c r="A33" s="1" t="s">
        <v>16</v>
      </c>
    </row>
    <row r="34" spans="1:1" ht="15.75" x14ac:dyDescent="0.25">
      <c r="A34" s="3">
        <v>40809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topLeftCell="A3" workbookViewId="0">
      <pane xSplit="1" ySplit="2" topLeftCell="E5" activePane="bottomRight" state="frozen"/>
      <selection activeCell="A3" sqref="A3"/>
      <selection pane="topRight" activeCell="B3" sqref="B3"/>
      <selection pane="bottomLeft" activeCell="A4" sqref="A4"/>
      <selection pane="bottomRight" activeCell="Q50" sqref="Q50:R50"/>
    </sheetView>
  </sheetViews>
  <sheetFormatPr defaultRowHeight="12.75" x14ac:dyDescent="0.2"/>
  <cols>
    <col min="1" max="1" width="33.140625" customWidth="1"/>
    <col min="2" max="2" width="13.85546875" bestFit="1" customWidth="1"/>
    <col min="3" max="4" width="12" customWidth="1"/>
    <col min="5" max="5" width="12.85546875" customWidth="1"/>
    <col min="6" max="6" width="12.7109375" customWidth="1"/>
    <col min="7" max="7" width="13.28515625" customWidth="1"/>
    <col min="8" max="8" width="12.85546875" customWidth="1"/>
    <col min="9" max="12" width="13.85546875" bestFit="1" customWidth="1"/>
    <col min="13" max="13" width="11.42578125" bestFit="1" customWidth="1"/>
    <col min="14" max="14" width="14.5703125" customWidth="1"/>
    <col min="15" max="15" width="11.42578125" bestFit="1" customWidth="1"/>
    <col min="16" max="16" width="12.7109375" bestFit="1" customWidth="1"/>
    <col min="17" max="17" width="13.140625" customWidth="1"/>
    <col min="18" max="18" width="11.42578125" bestFit="1" customWidth="1"/>
  </cols>
  <sheetData>
    <row r="1" spans="1:18" s="2" customFormat="1" ht="34.5" customHeight="1" x14ac:dyDescent="0.25">
      <c r="A1" s="4" t="s">
        <v>17</v>
      </c>
    </row>
    <row r="2" spans="1:18" ht="61.5" customHeight="1" x14ac:dyDescent="0.2"/>
    <row r="3" spans="1:18" ht="61.5" customHeight="1" x14ac:dyDescent="0.2">
      <c r="A3" s="47" t="s">
        <v>59</v>
      </c>
    </row>
    <row r="4" spans="1:18" s="35" customFormat="1" ht="15" x14ac:dyDescent="0.25">
      <c r="A4" s="36" t="s">
        <v>57</v>
      </c>
      <c r="B4" s="6" t="s">
        <v>22</v>
      </c>
      <c r="C4" s="6" t="s">
        <v>23</v>
      </c>
      <c r="D4" s="6" t="s">
        <v>24</v>
      </c>
      <c r="E4" s="6" t="s">
        <v>25</v>
      </c>
      <c r="F4" s="9" t="s">
        <v>26</v>
      </c>
      <c r="G4" s="6" t="s">
        <v>36</v>
      </c>
      <c r="H4" s="6" t="s">
        <v>38</v>
      </c>
      <c r="I4" s="6" t="s">
        <v>39</v>
      </c>
      <c r="J4" s="6" t="s">
        <v>41</v>
      </c>
      <c r="K4" s="6" t="s">
        <v>42</v>
      </c>
      <c r="L4" s="6" t="s">
        <v>51</v>
      </c>
      <c r="M4" s="6" t="s">
        <v>56</v>
      </c>
      <c r="N4" s="6" t="s">
        <v>60</v>
      </c>
      <c r="O4" s="6" t="s">
        <v>61</v>
      </c>
      <c r="P4" s="6" t="s">
        <v>62</v>
      </c>
      <c r="Q4" s="6" t="s">
        <v>63</v>
      </c>
      <c r="R4" s="6" t="s">
        <v>64</v>
      </c>
    </row>
    <row r="5" spans="1:18" s="35" customFormat="1" ht="15" x14ac:dyDescent="0.25">
      <c r="A5" s="37"/>
      <c r="B5" s="6"/>
      <c r="C5" s="6"/>
      <c r="D5" s="6"/>
      <c r="E5" s="6"/>
      <c r="F5" s="9"/>
      <c r="G5" s="6"/>
      <c r="H5" s="6"/>
      <c r="I5" s="6"/>
      <c r="J5" s="6"/>
      <c r="K5" s="6"/>
      <c r="L5" s="6"/>
      <c r="M5" s="6"/>
    </row>
    <row r="6" spans="1:18" s="10" customFormat="1" ht="15" x14ac:dyDescent="0.25">
      <c r="A6" s="12" t="s">
        <v>0</v>
      </c>
    </row>
    <row r="7" spans="1:18" s="10" customFormat="1" x14ac:dyDescent="0.2">
      <c r="A7" s="10" t="s">
        <v>1</v>
      </c>
      <c r="B7" s="11">
        <v>975054</v>
      </c>
      <c r="C7" s="11">
        <v>1120583</v>
      </c>
      <c r="D7" s="11">
        <v>1223608</v>
      </c>
      <c r="E7" s="11">
        <v>1307198</v>
      </c>
      <c r="F7" s="11">
        <v>1669749</v>
      </c>
      <c r="G7" s="11">
        <v>1938577</v>
      </c>
      <c r="H7" s="11">
        <v>2057694</v>
      </c>
      <c r="I7" s="11">
        <v>1894818</v>
      </c>
      <c r="J7" s="11">
        <v>1601984</v>
      </c>
      <c r="K7" s="11">
        <v>1590371</v>
      </c>
      <c r="L7" s="11">
        <v>1537663</v>
      </c>
      <c r="M7" s="11">
        <v>1591624</v>
      </c>
      <c r="N7" s="11">
        <v>2753523</v>
      </c>
      <c r="O7" s="11">
        <v>3451517</v>
      </c>
      <c r="P7" s="11">
        <v>3672696</v>
      </c>
      <c r="Q7" s="11">
        <v>3344280</v>
      </c>
      <c r="R7" s="11">
        <v>3157919</v>
      </c>
    </row>
    <row r="8" spans="1:18" s="10" customFormat="1" x14ac:dyDescent="0.2">
      <c r="A8" s="10" t="s">
        <v>2</v>
      </c>
      <c r="B8" s="11">
        <v>59497</v>
      </c>
      <c r="C8" s="11">
        <v>38000</v>
      </c>
      <c r="D8" s="11">
        <v>24557</v>
      </c>
      <c r="E8" s="11">
        <v>21248</v>
      </c>
      <c r="F8" s="11">
        <v>25516</v>
      </c>
      <c r="G8" s="11">
        <v>28155</v>
      </c>
      <c r="H8" s="11">
        <v>20577</v>
      </c>
      <c r="I8" s="11">
        <v>20377</v>
      </c>
      <c r="J8" s="11">
        <v>20577</v>
      </c>
      <c r="K8" s="11">
        <v>25196</v>
      </c>
      <c r="L8" s="11">
        <v>24438</v>
      </c>
      <c r="M8" s="11">
        <v>27780</v>
      </c>
      <c r="N8" s="11">
        <v>24417</v>
      </c>
      <c r="O8" s="11">
        <v>22949</v>
      </c>
      <c r="P8" s="11">
        <v>29723</v>
      </c>
      <c r="Q8" s="11">
        <v>43654</v>
      </c>
      <c r="R8" s="11">
        <v>41300</v>
      </c>
    </row>
    <row r="9" spans="1:18" s="10" customFormat="1" x14ac:dyDescent="0.2">
      <c r="A9" s="10" t="s">
        <v>43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44500</v>
      </c>
      <c r="L9" s="11">
        <v>21500</v>
      </c>
      <c r="M9" s="11">
        <v>11600</v>
      </c>
      <c r="N9" s="11">
        <v>37303</v>
      </c>
      <c r="O9" s="11">
        <v>41676</v>
      </c>
      <c r="P9" s="10">
        <v>0</v>
      </c>
      <c r="Q9" s="10">
        <v>0</v>
      </c>
      <c r="R9" s="10">
        <v>0</v>
      </c>
    </row>
    <row r="10" spans="1:18" s="10" customFormat="1" x14ac:dyDescent="0.2">
      <c r="A10" s="10" t="s">
        <v>3</v>
      </c>
      <c r="B10" s="11">
        <v>105335</v>
      </c>
      <c r="C10" s="11">
        <v>106421</v>
      </c>
      <c r="D10" s="11">
        <v>93453</v>
      </c>
      <c r="E10" s="11">
        <v>87070</v>
      </c>
      <c r="F10" s="11">
        <v>110813</v>
      </c>
      <c r="G10" s="11">
        <v>102711</v>
      </c>
      <c r="H10" s="11">
        <v>86721</v>
      </c>
      <c r="I10" s="11">
        <v>89597</v>
      </c>
      <c r="J10" s="11">
        <v>99704</v>
      </c>
      <c r="K10" s="11">
        <v>59049</v>
      </c>
      <c r="L10" s="11">
        <v>48613</v>
      </c>
      <c r="M10" s="11">
        <v>48393</v>
      </c>
      <c r="N10" s="11">
        <v>51166</v>
      </c>
      <c r="O10" s="11">
        <v>42263</v>
      </c>
      <c r="P10" s="11">
        <v>52703</v>
      </c>
      <c r="Q10" s="11">
        <v>47226</v>
      </c>
      <c r="R10" s="11">
        <v>46346</v>
      </c>
    </row>
    <row r="11" spans="1:18" s="10" customFormat="1" x14ac:dyDescent="0.2">
      <c r="A11" s="10" t="s">
        <v>28</v>
      </c>
      <c r="B11" s="11">
        <v>769134</v>
      </c>
      <c r="C11" s="11">
        <v>818120</v>
      </c>
      <c r="D11" s="11">
        <v>892046</v>
      </c>
      <c r="E11" s="11">
        <v>976167</v>
      </c>
      <c r="F11" s="11">
        <v>1127083</v>
      </c>
      <c r="G11" s="11">
        <v>1111533</v>
      </c>
      <c r="H11" s="11">
        <v>1248879</v>
      </c>
      <c r="I11" s="11">
        <v>1394297</v>
      </c>
      <c r="J11" s="11">
        <v>1472860</v>
      </c>
      <c r="K11" s="11">
        <v>2356870</v>
      </c>
      <c r="L11" s="11">
        <v>2872868</v>
      </c>
      <c r="M11" s="11">
        <v>3483212</v>
      </c>
      <c r="N11" s="11">
        <v>4610071</v>
      </c>
      <c r="O11" s="11">
        <v>4692578</v>
      </c>
      <c r="P11" s="11">
        <v>5226147</v>
      </c>
      <c r="Q11" s="11">
        <v>4349029</v>
      </c>
      <c r="R11" s="11">
        <v>3399179</v>
      </c>
    </row>
    <row r="12" spans="1:18" s="10" customFormat="1" x14ac:dyDescent="0.2">
      <c r="A12" s="10" t="s">
        <v>29</v>
      </c>
      <c r="B12" s="10">
        <v>0</v>
      </c>
      <c r="C12" s="10">
        <v>0</v>
      </c>
      <c r="D12" s="10">
        <v>0</v>
      </c>
      <c r="E12" s="11">
        <v>14672</v>
      </c>
      <c r="F12" s="10">
        <v>2000</v>
      </c>
      <c r="G12" s="11">
        <v>11840</v>
      </c>
      <c r="H12" s="11">
        <v>13000</v>
      </c>
      <c r="I12" s="11">
        <v>36341</v>
      </c>
      <c r="J12" s="11">
        <v>42209</v>
      </c>
      <c r="K12" s="11">
        <v>87301</v>
      </c>
      <c r="L12" s="11">
        <v>51844</v>
      </c>
      <c r="M12" s="11">
        <v>37267</v>
      </c>
      <c r="N12" s="11">
        <v>4874</v>
      </c>
      <c r="O12" s="11">
        <v>8100</v>
      </c>
      <c r="P12" s="11">
        <v>24900</v>
      </c>
      <c r="Q12" s="11">
        <v>2000</v>
      </c>
      <c r="R12" s="10">
        <v>0</v>
      </c>
    </row>
    <row r="13" spans="1:18" s="10" customFormat="1" x14ac:dyDescent="0.2">
      <c r="A13" s="10" t="s">
        <v>21</v>
      </c>
      <c r="B13" s="10">
        <v>0</v>
      </c>
      <c r="C13" s="10">
        <v>0</v>
      </c>
      <c r="D13" s="10">
        <v>0</v>
      </c>
      <c r="E13" s="11">
        <v>4637</v>
      </c>
      <c r="F13" s="10">
        <v>0</v>
      </c>
      <c r="G13" s="10">
        <v>0</v>
      </c>
      <c r="H13" s="11">
        <v>0</v>
      </c>
      <c r="I13" s="10">
        <v>0</v>
      </c>
      <c r="J13" s="11">
        <v>0</v>
      </c>
      <c r="K13" s="11">
        <v>0</v>
      </c>
      <c r="L13" s="11">
        <v>0</v>
      </c>
      <c r="M13" s="11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</row>
    <row r="14" spans="1:18" s="10" customFormat="1" x14ac:dyDescent="0.2">
      <c r="A14" s="10" t="s">
        <v>27</v>
      </c>
      <c r="B14" s="10">
        <v>0</v>
      </c>
      <c r="C14" s="10">
        <v>0</v>
      </c>
      <c r="D14" s="10">
        <v>0</v>
      </c>
      <c r="E14" s="11">
        <v>0</v>
      </c>
      <c r="F14" s="11">
        <v>30477</v>
      </c>
      <c r="G14" s="11">
        <v>34918</v>
      </c>
      <c r="H14" s="11">
        <v>33838</v>
      </c>
      <c r="I14" s="11">
        <v>34851</v>
      </c>
      <c r="J14" s="11">
        <v>50000</v>
      </c>
      <c r="K14" s="11">
        <v>45500</v>
      </c>
      <c r="L14" s="11">
        <v>30000</v>
      </c>
      <c r="M14" s="11">
        <v>30000</v>
      </c>
      <c r="N14" s="11">
        <v>55722</v>
      </c>
      <c r="O14" s="11">
        <v>63000</v>
      </c>
      <c r="P14" s="11">
        <v>45000</v>
      </c>
      <c r="Q14" s="11">
        <v>50638</v>
      </c>
      <c r="R14" s="11">
        <v>45600</v>
      </c>
    </row>
    <row r="15" spans="1:18" s="24" customFormat="1" ht="13.5" thickBot="1" x14ac:dyDescent="0.25">
      <c r="A15" s="24" t="s">
        <v>50</v>
      </c>
      <c r="B15" s="24">
        <v>0</v>
      </c>
      <c r="C15" s="24">
        <v>0</v>
      </c>
      <c r="D15" s="24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9247</v>
      </c>
      <c r="L15" s="25">
        <v>26973</v>
      </c>
      <c r="M15" s="25">
        <v>32633.67</v>
      </c>
      <c r="N15" s="25">
        <v>12320</v>
      </c>
      <c r="O15" s="25">
        <v>12322</v>
      </c>
      <c r="P15" s="25">
        <v>5638</v>
      </c>
      <c r="Q15" s="25">
        <v>20067</v>
      </c>
      <c r="R15" s="24">
        <v>0</v>
      </c>
    </row>
    <row r="16" spans="1:18" s="28" customFormat="1" ht="15" x14ac:dyDescent="0.25">
      <c r="A16" s="28" t="s">
        <v>4</v>
      </c>
      <c r="B16" s="29">
        <f>B7+B8+B10+B11+B12+B13+B14</f>
        <v>1909020</v>
      </c>
      <c r="C16" s="29">
        <f>C7+C8+C10+C11+C12+C13+C14</f>
        <v>2083124</v>
      </c>
      <c r="D16" s="29">
        <f>D7+D8+D10+D11+D12+D13+D14+D15</f>
        <v>2233664</v>
      </c>
      <c r="E16" s="29">
        <f t="shared" ref="E16:L16" si="0">E7+E8+E10+E11+E12+E13+E14+E15</f>
        <v>2410992</v>
      </c>
      <c r="F16" s="29">
        <f t="shared" si="0"/>
        <v>2965638</v>
      </c>
      <c r="G16" s="29">
        <f t="shared" si="0"/>
        <v>3227734</v>
      </c>
      <c r="H16" s="29">
        <f t="shared" si="0"/>
        <v>3460709</v>
      </c>
      <c r="I16" s="29">
        <f t="shared" si="0"/>
        <v>3470281</v>
      </c>
      <c r="J16" s="29">
        <f t="shared" si="0"/>
        <v>3287334</v>
      </c>
      <c r="K16" s="29">
        <f t="shared" si="0"/>
        <v>4173534</v>
      </c>
      <c r="L16" s="29">
        <f t="shared" si="0"/>
        <v>4592399</v>
      </c>
      <c r="M16" s="29">
        <f t="shared" ref="M16:R16" si="1">SUM(M7:M15)</f>
        <v>5262509.67</v>
      </c>
      <c r="N16" s="29">
        <f t="shared" si="1"/>
        <v>7549396</v>
      </c>
      <c r="O16" s="29">
        <f t="shared" si="1"/>
        <v>8334405</v>
      </c>
      <c r="P16" s="29">
        <f t="shared" si="1"/>
        <v>9056807</v>
      </c>
      <c r="Q16" s="29">
        <f t="shared" si="1"/>
        <v>7856894</v>
      </c>
      <c r="R16" s="29">
        <f t="shared" si="1"/>
        <v>6690344</v>
      </c>
    </row>
    <row r="17" spans="1:18" s="5" customFormat="1" ht="15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8" s="14" customFormat="1" ht="15" x14ac:dyDescent="0.25">
      <c r="A18" s="13" t="s">
        <v>9</v>
      </c>
    </row>
    <row r="19" spans="1:18" s="17" customFormat="1" x14ac:dyDescent="0.2">
      <c r="A19" s="15" t="s">
        <v>10</v>
      </c>
      <c r="B19" s="16">
        <v>7500</v>
      </c>
      <c r="C19" s="16">
        <v>6500</v>
      </c>
      <c r="D19" s="16">
        <v>11000</v>
      </c>
      <c r="E19" s="16">
        <v>11500</v>
      </c>
      <c r="F19" s="16">
        <v>7750</v>
      </c>
      <c r="G19" s="16">
        <v>0</v>
      </c>
      <c r="H19" s="16">
        <v>0</v>
      </c>
      <c r="I19" s="16">
        <v>1500</v>
      </c>
      <c r="J19" s="16">
        <v>8500</v>
      </c>
      <c r="K19" s="16">
        <v>1500</v>
      </c>
      <c r="L19" s="16">
        <v>3000</v>
      </c>
      <c r="M19" s="16">
        <v>4020</v>
      </c>
      <c r="N19" s="16">
        <v>2575</v>
      </c>
      <c r="O19" s="17">
        <v>5077</v>
      </c>
      <c r="P19" s="16">
        <v>5462</v>
      </c>
      <c r="Q19" s="16">
        <v>1000</v>
      </c>
      <c r="R19" s="16">
        <v>9390</v>
      </c>
    </row>
    <row r="20" spans="1:18" s="26" customFormat="1" ht="13.5" thickBot="1" x14ac:dyDescent="0.25">
      <c r="A20" s="26" t="s">
        <v>11</v>
      </c>
      <c r="B20" s="27">
        <v>19730</v>
      </c>
      <c r="C20" s="27">
        <v>12250</v>
      </c>
      <c r="D20" s="27">
        <v>26603</v>
      </c>
      <c r="E20" s="27">
        <v>40500</v>
      </c>
      <c r="F20" s="27">
        <v>19250</v>
      </c>
      <c r="G20" s="27">
        <v>23500</v>
      </c>
      <c r="H20" s="27">
        <v>18250</v>
      </c>
      <c r="I20" s="27">
        <v>43250</v>
      </c>
      <c r="J20" s="27">
        <v>38500</v>
      </c>
      <c r="K20" s="27">
        <v>17500</v>
      </c>
      <c r="L20" s="27">
        <v>27750</v>
      </c>
      <c r="M20" s="27">
        <v>19250</v>
      </c>
      <c r="N20" s="27">
        <v>10500</v>
      </c>
      <c r="O20" s="27">
        <v>10500</v>
      </c>
      <c r="P20" s="27">
        <v>9500</v>
      </c>
      <c r="Q20" s="27">
        <v>19500</v>
      </c>
      <c r="R20" s="27">
        <v>27500</v>
      </c>
    </row>
    <row r="21" spans="1:18" s="30" customFormat="1" ht="15" x14ac:dyDescent="0.25">
      <c r="A21" s="30" t="s">
        <v>12</v>
      </c>
      <c r="B21" s="31">
        <f>B19+B20</f>
        <v>27230</v>
      </c>
      <c r="C21" s="31">
        <f>C19+C20</f>
        <v>18750</v>
      </c>
      <c r="D21" s="31">
        <f>D19+D20</f>
        <v>37603</v>
      </c>
      <c r="E21" s="31">
        <f>E19+E20</f>
        <v>52000</v>
      </c>
      <c r="F21" s="31">
        <f>SUM(F19:F20)</f>
        <v>27000</v>
      </c>
      <c r="G21" s="31">
        <f>G19+G20</f>
        <v>23500</v>
      </c>
      <c r="H21" s="31">
        <v>18250</v>
      </c>
      <c r="I21" s="31">
        <f>I19+I20</f>
        <v>44750</v>
      </c>
      <c r="J21" s="31">
        <f>J19+J20</f>
        <v>47000</v>
      </c>
      <c r="K21" s="31">
        <v>19000</v>
      </c>
      <c r="L21" s="31">
        <f t="shared" ref="L21:R21" si="2">SUM(L19:L20)</f>
        <v>30750</v>
      </c>
      <c r="M21" s="31">
        <f t="shared" si="2"/>
        <v>23270</v>
      </c>
      <c r="N21" s="31">
        <f t="shared" si="2"/>
        <v>13075</v>
      </c>
      <c r="O21" s="31">
        <f t="shared" si="2"/>
        <v>15577</v>
      </c>
      <c r="P21" s="31">
        <f t="shared" si="2"/>
        <v>14962</v>
      </c>
      <c r="Q21" s="31">
        <f t="shared" si="2"/>
        <v>20500</v>
      </c>
      <c r="R21" s="31">
        <f t="shared" si="2"/>
        <v>36890</v>
      </c>
    </row>
    <row r="23" spans="1:18" s="19" customFormat="1" ht="15" x14ac:dyDescent="0.25">
      <c r="A23" s="18" t="s">
        <v>5</v>
      </c>
    </row>
    <row r="24" spans="1:18" s="20" customFormat="1" x14ac:dyDescent="0.2">
      <c r="A24" s="20" t="s">
        <v>37</v>
      </c>
      <c r="B24" s="21">
        <v>35500</v>
      </c>
      <c r="C24" s="21">
        <v>37750</v>
      </c>
      <c r="D24" s="21">
        <v>20100</v>
      </c>
      <c r="E24" s="21">
        <v>1800</v>
      </c>
      <c r="F24" s="20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</row>
    <row r="25" spans="1:18" s="20" customFormat="1" x14ac:dyDescent="0.2">
      <c r="A25" s="20" t="s">
        <v>33</v>
      </c>
      <c r="B25" s="21">
        <v>6214</v>
      </c>
      <c r="C25" s="21">
        <v>6876</v>
      </c>
      <c r="D25" s="21">
        <v>51250</v>
      </c>
      <c r="E25" s="21">
        <v>74700</v>
      </c>
      <c r="F25" s="21">
        <v>62300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</row>
    <row r="26" spans="1:18" s="20" customFormat="1" x14ac:dyDescent="0.2">
      <c r="A26" s="20" t="s">
        <v>35</v>
      </c>
      <c r="B26" s="21">
        <v>31600</v>
      </c>
      <c r="C26" s="21">
        <v>24000</v>
      </c>
      <c r="D26" s="21">
        <v>28400</v>
      </c>
      <c r="E26" s="21">
        <v>24000</v>
      </c>
      <c r="F26" s="21">
        <v>16400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</row>
    <row r="27" spans="1:18" s="20" customFormat="1" x14ac:dyDescent="0.2">
      <c r="A27" s="20" t="s">
        <v>32</v>
      </c>
      <c r="B27" s="21">
        <v>0</v>
      </c>
      <c r="C27" s="21">
        <v>0</v>
      </c>
      <c r="D27" s="21">
        <v>0</v>
      </c>
      <c r="E27" s="21">
        <v>0</v>
      </c>
      <c r="F27" s="20">
        <v>0</v>
      </c>
      <c r="G27" s="21">
        <v>163383</v>
      </c>
      <c r="H27" s="21">
        <v>107550</v>
      </c>
      <c r="I27" s="21">
        <v>76820</v>
      </c>
      <c r="J27" s="21">
        <v>128350</v>
      </c>
      <c r="K27" s="21">
        <v>90550</v>
      </c>
      <c r="L27" s="21">
        <v>83927</v>
      </c>
      <c r="M27" s="21">
        <v>70300</v>
      </c>
      <c r="N27" s="21">
        <v>123752</v>
      </c>
      <c r="O27" s="21">
        <v>181675</v>
      </c>
      <c r="P27" s="21">
        <v>221650</v>
      </c>
      <c r="Q27" s="21">
        <v>215850</v>
      </c>
      <c r="R27" s="21">
        <v>217450</v>
      </c>
    </row>
    <row r="28" spans="1:18" s="20" customFormat="1" x14ac:dyDescent="0.2">
      <c r="A28" s="20" t="s">
        <v>52</v>
      </c>
      <c r="B28" s="21">
        <v>6400</v>
      </c>
      <c r="C28" s="21">
        <v>8500</v>
      </c>
      <c r="D28" s="21">
        <v>10000</v>
      </c>
      <c r="E28" s="21">
        <v>11500</v>
      </c>
      <c r="F28" s="21">
        <v>18000</v>
      </c>
      <c r="G28" s="21">
        <v>2000</v>
      </c>
      <c r="H28" s="21">
        <v>17000</v>
      </c>
      <c r="I28" s="21">
        <v>20000</v>
      </c>
      <c r="J28" s="21">
        <v>8000</v>
      </c>
      <c r="K28" s="21">
        <v>9000</v>
      </c>
      <c r="L28" s="21">
        <v>2000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</row>
    <row r="29" spans="1:18" s="23" customFormat="1" x14ac:dyDescent="0.2">
      <c r="A29" s="20" t="s">
        <v>34</v>
      </c>
      <c r="B29" s="22">
        <v>48150</v>
      </c>
      <c r="C29" s="22">
        <v>54225</v>
      </c>
      <c r="D29" s="22">
        <v>46450</v>
      </c>
      <c r="E29" s="22">
        <v>71100</v>
      </c>
      <c r="F29" s="22">
        <v>116429</v>
      </c>
      <c r="G29" s="22">
        <v>105850</v>
      </c>
      <c r="H29" s="22">
        <v>83400</v>
      </c>
      <c r="I29" s="22">
        <v>125855</v>
      </c>
      <c r="J29" s="22">
        <v>115550</v>
      </c>
      <c r="K29" s="22">
        <v>127000</v>
      </c>
      <c r="L29" s="22">
        <v>116889</v>
      </c>
      <c r="M29" s="22">
        <v>137776</v>
      </c>
      <c r="N29" s="22">
        <v>63520</v>
      </c>
      <c r="O29" s="22">
        <v>82866</v>
      </c>
      <c r="P29" s="22">
        <v>155316</v>
      </c>
      <c r="Q29" s="22">
        <v>158411</v>
      </c>
      <c r="R29" s="22">
        <v>223449</v>
      </c>
    </row>
    <row r="30" spans="1:18" s="23" customFormat="1" x14ac:dyDescent="0.2">
      <c r="A30" s="23" t="s">
        <v>6</v>
      </c>
      <c r="B30" s="22">
        <v>7278</v>
      </c>
      <c r="C30" s="22">
        <v>6264</v>
      </c>
      <c r="D30" s="22">
        <v>6644</v>
      </c>
      <c r="E30" s="22">
        <v>4444</v>
      </c>
      <c r="F30" s="23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</row>
    <row r="31" spans="1:18" s="23" customFormat="1" x14ac:dyDescent="0.2">
      <c r="A31" s="23" t="s">
        <v>7</v>
      </c>
      <c r="B31" s="22">
        <v>10806</v>
      </c>
      <c r="C31" s="22">
        <v>9424</v>
      </c>
      <c r="D31" s="22">
        <v>5517</v>
      </c>
      <c r="E31" s="22">
        <v>7524</v>
      </c>
      <c r="F31" s="23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</row>
    <row r="32" spans="1:18" s="23" customFormat="1" x14ac:dyDescent="0.2">
      <c r="A32" s="23" t="s">
        <v>18</v>
      </c>
      <c r="B32" s="23">
        <v>0</v>
      </c>
      <c r="C32" s="23">
        <v>0</v>
      </c>
      <c r="D32" s="22">
        <v>7980</v>
      </c>
      <c r="E32" s="22">
        <v>4676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</row>
    <row r="33" spans="1:18" s="23" customFormat="1" x14ac:dyDescent="0.2">
      <c r="A33" s="23" t="s">
        <v>30</v>
      </c>
      <c r="B33" s="23">
        <v>0</v>
      </c>
      <c r="C33" s="23">
        <v>0</v>
      </c>
      <c r="D33" s="22">
        <v>0</v>
      </c>
      <c r="E33" s="22">
        <v>0</v>
      </c>
      <c r="F33" s="22">
        <v>27564</v>
      </c>
      <c r="G33" s="22">
        <v>40024</v>
      </c>
      <c r="H33" s="22">
        <v>46728</v>
      </c>
      <c r="I33" s="22">
        <v>54495</v>
      </c>
      <c r="J33" s="22">
        <v>60240</v>
      </c>
      <c r="K33" s="22">
        <v>52394</v>
      </c>
      <c r="L33" s="22">
        <v>42625</v>
      </c>
      <c r="M33" s="22">
        <v>43878</v>
      </c>
      <c r="N33" s="22">
        <v>63848</v>
      </c>
      <c r="O33" s="22">
        <v>71682</v>
      </c>
      <c r="P33" s="22">
        <v>85536</v>
      </c>
      <c r="Q33" s="22">
        <v>76350</v>
      </c>
      <c r="R33" s="22">
        <v>90919</v>
      </c>
    </row>
    <row r="34" spans="1:18" s="23" customFormat="1" x14ac:dyDescent="0.2">
      <c r="A34" s="23" t="s">
        <v>31</v>
      </c>
      <c r="B34" s="23">
        <v>0</v>
      </c>
      <c r="C34" s="23">
        <v>0</v>
      </c>
      <c r="D34" s="22">
        <v>0</v>
      </c>
      <c r="E34" s="22">
        <v>0</v>
      </c>
      <c r="F34" s="22">
        <v>11514</v>
      </c>
      <c r="G34" s="22">
        <v>11050</v>
      </c>
      <c r="H34" s="22">
        <v>8118</v>
      </c>
      <c r="I34" s="22">
        <v>11394</v>
      </c>
      <c r="J34" s="22">
        <v>16236</v>
      </c>
      <c r="K34" s="22">
        <v>11216</v>
      </c>
      <c r="L34" s="22">
        <v>9310</v>
      </c>
      <c r="M34" s="22">
        <v>6517</v>
      </c>
      <c r="N34" s="23">
        <v>6445</v>
      </c>
      <c r="O34" s="22">
        <v>11664</v>
      </c>
      <c r="P34" s="22">
        <v>2648</v>
      </c>
      <c r="Q34" s="22">
        <v>4389</v>
      </c>
      <c r="R34" s="22">
        <v>3174</v>
      </c>
    </row>
    <row r="35" spans="1:18" s="23" customFormat="1" x14ac:dyDescent="0.2">
      <c r="A35" s="20" t="s">
        <v>44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44547</v>
      </c>
      <c r="L35" s="22">
        <v>47667</v>
      </c>
      <c r="M35" s="22">
        <v>46232</v>
      </c>
      <c r="N35" s="22">
        <v>38804</v>
      </c>
      <c r="O35" s="22">
        <v>47412</v>
      </c>
      <c r="P35" s="22">
        <v>57941</v>
      </c>
      <c r="Q35" s="22">
        <v>56746</v>
      </c>
      <c r="R35" s="22">
        <v>63720</v>
      </c>
    </row>
    <row r="36" spans="1:18" s="23" customFormat="1" x14ac:dyDescent="0.2">
      <c r="A36" s="20" t="s">
        <v>45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7058</v>
      </c>
      <c r="L36" s="22">
        <v>6076</v>
      </c>
      <c r="M36" s="22">
        <v>6002</v>
      </c>
      <c r="N36" s="22">
        <v>5096</v>
      </c>
      <c r="O36" s="22">
        <v>3294</v>
      </c>
      <c r="P36" s="22">
        <v>6869</v>
      </c>
      <c r="Q36" s="22">
        <v>8094</v>
      </c>
      <c r="R36" s="22">
        <v>4661</v>
      </c>
    </row>
    <row r="37" spans="1:18" s="23" customFormat="1" x14ac:dyDescent="0.2">
      <c r="A37" s="20" t="s">
        <v>46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3038</v>
      </c>
      <c r="L37" s="22">
        <v>4435</v>
      </c>
      <c r="M37" s="22">
        <v>4973</v>
      </c>
      <c r="N37" s="22">
        <v>5316</v>
      </c>
      <c r="O37" s="22">
        <v>5670</v>
      </c>
      <c r="P37" s="22">
        <v>3876</v>
      </c>
      <c r="Q37" s="22">
        <v>4275</v>
      </c>
      <c r="R37" s="22">
        <v>5428</v>
      </c>
    </row>
    <row r="38" spans="1:18" s="23" customFormat="1" x14ac:dyDescent="0.2">
      <c r="A38" s="20" t="s">
        <v>48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27678</v>
      </c>
      <c r="L38" s="22">
        <v>26192</v>
      </c>
      <c r="M38" s="22">
        <v>20763</v>
      </c>
      <c r="N38" s="22">
        <v>28445</v>
      </c>
      <c r="O38" s="22">
        <v>48651</v>
      </c>
      <c r="P38" s="22">
        <v>61579</v>
      </c>
      <c r="Q38" s="22">
        <v>83293</v>
      </c>
      <c r="R38" s="22">
        <v>67828</v>
      </c>
    </row>
    <row r="39" spans="1:18" s="23" customFormat="1" x14ac:dyDescent="0.2">
      <c r="A39" s="20" t="s">
        <v>58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2">
        <v>0</v>
      </c>
      <c r="M39" s="22">
        <v>1600</v>
      </c>
      <c r="N39" s="22">
        <v>2000</v>
      </c>
      <c r="O39" s="22">
        <v>6500</v>
      </c>
      <c r="P39" s="22">
        <v>6500</v>
      </c>
      <c r="Q39" s="22">
        <v>5700</v>
      </c>
      <c r="R39" s="22">
        <v>6200</v>
      </c>
    </row>
    <row r="40" spans="1:18" s="23" customFormat="1" x14ac:dyDescent="0.2">
      <c r="A40" s="20" t="s">
        <v>47</v>
      </c>
      <c r="B40" s="21">
        <v>7127</v>
      </c>
      <c r="C40" s="21">
        <v>4488</v>
      </c>
      <c r="D40" s="21">
        <v>6324</v>
      </c>
      <c r="E40" s="21">
        <v>4220</v>
      </c>
      <c r="F40" s="21">
        <v>4452</v>
      </c>
      <c r="G40" s="21">
        <v>7300</v>
      </c>
      <c r="H40" s="21">
        <v>7100</v>
      </c>
      <c r="I40" s="21">
        <v>1500</v>
      </c>
      <c r="J40" s="21">
        <v>11908</v>
      </c>
      <c r="K40" s="21">
        <v>19199</v>
      </c>
      <c r="L40" s="22">
        <v>39317</v>
      </c>
      <c r="M40" s="22">
        <v>22318</v>
      </c>
      <c r="N40" s="22">
        <v>19080</v>
      </c>
      <c r="O40" s="22">
        <v>33351</v>
      </c>
      <c r="P40" s="22">
        <v>83655</v>
      </c>
      <c r="Q40" s="22">
        <v>140431</v>
      </c>
      <c r="R40" s="22">
        <v>172564</v>
      </c>
    </row>
    <row r="41" spans="1:18" s="23" customFormat="1" x14ac:dyDescent="0.2">
      <c r="A41" s="20" t="s">
        <v>53</v>
      </c>
      <c r="B41" s="21">
        <v>84936</v>
      </c>
      <c r="C41" s="21">
        <v>92418</v>
      </c>
      <c r="D41" s="21">
        <v>98667</v>
      </c>
      <c r="E41" s="21">
        <v>110396</v>
      </c>
      <c r="F41" s="21">
        <v>95825</v>
      </c>
      <c r="G41" s="21">
        <v>105260</v>
      </c>
      <c r="H41" s="21">
        <v>102954</v>
      </c>
      <c r="I41" s="21">
        <v>94170</v>
      </c>
      <c r="J41" s="21">
        <v>89034</v>
      </c>
      <c r="K41" s="22">
        <v>116600</v>
      </c>
      <c r="L41" s="22">
        <v>101446</v>
      </c>
      <c r="M41" s="22">
        <v>144852</v>
      </c>
      <c r="N41" s="22">
        <v>118020</v>
      </c>
      <c r="O41" s="22">
        <v>101971</v>
      </c>
      <c r="P41" s="22">
        <v>109161</v>
      </c>
      <c r="Q41" s="22">
        <v>111196</v>
      </c>
      <c r="R41" s="22">
        <v>99932</v>
      </c>
    </row>
    <row r="42" spans="1:18" s="23" customFormat="1" x14ac:dyDescent="0.2">
      <c r="A42" s="20" t="s">
        <v>55</v>
      </c>
      <c r="B42" s="21">
        <v>10523</v>
      </c>
      <c r="C42" s="21">
        <v>12285</v>
      </c>
      <c r="D42" s="21">
        <v>11660</v>
      </c>
      <c r="E42" s="21">
        <v>6787</v>
      </c>
      <c r="F42" s="21">
        <v>0</v>
      </c>
      <c r="G42" s="21">
        <v>0</v>
      </c>
      <c r="H42" s="21">
        <v>0</v>
      </c>
      <c r="I42" s="21">
        <v>0</v>
      </c>
      <c r="J42" s="21">
        <v>5200</v>
      </c>
      <c r="K42" s="22">
        <v>0</v>
      </c>
      <c r="L42" s="22">
        <v>0</v>
      </c>
      <c r="M42" s="23">
        <v>0</v>
      </c>
      <c r="N42" s="23">
        <v>0</v>
      </c>
      <c r="O42" s="22">
        <v>0</v>
      </c>
      <c r="P42" s="23">
        <v>0</v>
      </c>
      <c r="Q42" s="23">
        <v>0</v>
      </c>
      <c r="R42" s="23">
        <v>0</v>
      </c>
    </row>
    <row r="43" spans="1:18" s="23" customFormat="1" x14ac:dyDescent="0.2">
      <c r="A43" s="20" t="s">
        <v>54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2">
        <v>541340</v>
      </c>
      <c r="L43" s="22">
        <v>559256</v>
      </c>
      <c r="M43" s="22">
        <v>586966</v>
      </c>
      <c r="N43" s="22">
        <v>542507</v>
      </c>
      <c r="O43" s="22">
        <v>653272</v>
      </c>
      <c r="P43" s="22">
        <v>596812</v>
      </c>
      <c r="Q43" s="22">
        <v>633013</v>
      </c>
      <c r="R43" s="22">
        <v>702814</v>
      </c>
    </row>
    <row r="44" spans="1:18" s="44" customFormat="1" ht="15" x14ac:dyDescent="0.25">
      <c r="A44" s="44" t="s">
        <v>8</v>
      </c>
      <c r="B44" s="45">
        <f>B24+B25+B26+B27+B28+B29+B30+B31+B32+B33+B34+B35+B36+B37+B38+B40+B41+B42+B43</f>
        <v>248534</v>
      </c>
      <c r="C44" s="45">
        <f t="shared" ref="C44:L44" si="3">C24+C25+C26+C27+C28+C29+C30+C31+C32+C33+C34+C35+C36+C37+C38+C40+C41+C42+C43</f>
        <v>256230</v>
      </c>
      <c r="D44" s="45">
        <f t="shared" si="3"/>
        <v>292992</v>
      </c>
      <c r="E44" s="45">
        <f t="shared" si="3"/>
        <v>321147</v>
      </c>
      <c r="F44" s="45">
        <f t="shared" si="3"/>
        <v>352484</v>
      </c>
      <c r="G44" s="45">
        <f t="shared" si="3"/>
        <v>434867</v>
      </c>
      <c r="H44" s="45">
        <f t="shared" si="3"/>
        <v>372850</v>
      </c>
      <c r="I44" s="45">
        <f t="shared" si="3"/>
        <v>384234</v>
      </c>
      <c r="J44" s="45">
        <f t="shared" si="3"/>
        <v>434518</v>
      </c>
      <c r="K44" s="45">
        <f t="shared" si="3"/>
        <v>1049620</v>
      </c>
      <c r="L44" s="45">
        <f t="shared" si="3"/>
        <v>1039140</v>
      </c>
      <c r="M44" s="45">
        <f>SUM(M24:M43)</f>
        <v>1092177</v>
      </c>
      <c r="N44" s="48">
        <f>SUM(N24:N43)</f>
        <v>1016833</v>
      </c>
      <c r="O44" s="45">
        <f>SUM(O26:O43)</f>
        <v>1248008</v>
      </c>
      <c r="P44" s="45">
        <f>SUM(P24:P43)</f>
        <v>1391543</v>
      </c>
      <c r="Q44" s="45">
        <f>SUM(Q24:Q43)</f>
        <v>1497748</v>
      </c>
      <c r="R44" s="45">
        <f>SUM(R24:R43)</f>
        <v>1658139</v>
      </c>
    </row>
    <row r="46" spans="1:18" s="40" customFormat="1" x14ac:dyDescent="0.2">
      <c r="A46" s="40" t="s">
        <v>40</v>
      </c>
      <c r="B46" s="41">
        <v>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10000</v>
      </c>
      <c r="J46" s="41">
        <v>10000</v>
      </c>
      <c r="K46" s="41">
        <v>2425</v>
      </c>
      <c r="L46" s="41">
        <v>5555</v>
      </c>
      <c r="M46" s="41">
        <v>48833</v>
      </c>
      <c r="N46" s="41">
        <v>60706</v>
      </c>
      <c r="O46" s="41">
        <v>64600</v>
      </c>
      <c r="P46" s="41">
        <v>104500</v>
      </c>
      <c r="Q46" s="41">
        <v>148068</v>
      </c>
      <c r="R46" s="41">
        <v>150685</v>
      </c>
    </row>
    <row r="47" spans="1:18" s="42" customFormat="1" ht="13.5" thickBot="1" x14ac:dyDescent="0.25">
      <c r="A47" s="42" t="s">
        <v>19</v>
      </c>
      <c r="B47" s="43">
        <v>86264</v>
      </c>
      <c r="C47" s="43">
        <v>82687</v>
      </c>
      <c r="D47" s="43">
        <v>75644</v>
      </c>
      <c r="E47" s="43">
        <v>86953</v>
      </c>
      <c r="F47" s="43">
        <v>115184</v>
      </c>
      <c r="G47" s="43">
        <v>114864</v>
      </c>
      <c r="H47" s="43">
        <v>68798</v>
      </c>
      <c r="I47" s="43">
        <v>141858</v>
      </c>
      <c r="J47" s="43">
        <v>140576</v>
      </c>
      <c r="K47" s="43">
        <v>105282</v>
      </c>
      <c r="L47" s="43">
        <v>139256</v>
      </c>
      <c r="M47" s="43">
        <v>166344</v>
      </c>
      <c r="N47" s="43">
        <v>162329</v>
      </c>
      <c r="O47" s="43">
        <v>170954</v>
      </c>
      <c r="P47" s="43">
        <v>240849</v>
      </c>
      <c r="Q47" s="43">
        <v>231947</v>
      </c>
      <c r="R47" s="43">
        <v>245836</v>
      </c>
    </row>
    <row r="48" spans="1:18" s="34" customFormat="1" ht="15" x14ac:dyDescent="0.25">
      <c r="A48" s="32" t="s">
        <v>49</v>
      </c>
      <c r="B48" s="33">
        <f>B46+B47</f>
        <v>86264</v>
      </c>
      <c r="C48" s="33">
        <f t="shared" ref="C48:K48" si="4">C46+C47</f>
        <v>82687</v>
      </c>
      <c r="D48" s="33">
        <f t="shared" si="4"/>
        <v>75644</v>
      </c>
      <c r="E48" s="33">
        <f t="shared" si="4"/>
        <v>86953</v>
      </c>
      <c r="F48" s="33">
        <f t="shared" si="4"/>
        <v>115184</v>
      </c>
      <c r="G48" s="33">
        <f t="shared" si="4"/>
        <v>114864</v>
      </c>
      <c r="H48" s="33">
        <f t="shared" si="4"/>
        <v>68798</v>
      </c>
      <c r="I48" s="33">
        <f t="shared" si="4"/>
        <v>151858</v>
      </c>
      <c r="J48" s="33">
        <v>160576</v>
      </c>
      <c r="K48" s="33">
        <f t="shared" si="4"/>
        <v>107707</v>
      </c>
      <c r="L48" s="33">
        <f t="shared" ref="L48:R48" si="5">SUM(L46:L47)</f>
        <v>144811</v>
      </c>
      <c r="M48" s="33">
        <f t="shared" si="5"/>
        <v>215177</v>
      </c>
      <c r="N48" s="33">
        <f t="shared" si="5"/>
        <v>223035</v>
      </c>
      <c r="O48" s="33">
        <f t="shared" si="5"/>
        <v>235554</v>
      </c>
      <c r="P48" s="33">
        <f t="shared" si="5"/>
        <v>345349</v>
      </c>
      <c r="Q48" s="33">
        <f t="shared" si="5"/>
        <v>380015</v>
      </c>
      <c r="R48" s="33">
        <f t="shared" si="5"/>
        <v>396521</v>
      </c>
    </row>
    <row r="49" spans="1:18" s="8" customFormat="1" ht="14.25" x14ac:dyDescent="0.2"/>
    <row r="50" spans="1:18" s="38" customFormat="1" ht="16.5" thickBot="1" x14ac:dyDescent="0.3">
      <c r="A50" s="38" t="s">
        <v>13</v>
      </c>
      <c r="B50" s="39">
        <f t="shared" ref="B50:N50" si="6">B16+B21+B44+B48</f>
        <v>2271048</v>
      </c>
      <c r="C50" s="39">
        <f t="shared" si="6"/>
        <v>2440791</v>
      </c>
      <c r="D50" s="39">
        <f t="shared" si="6"/>
        <v>2639903</v>
      </c>
      <c r="E50" s="39">
        <f t="shared" si="6"/>
        <v>2871092</v>
      </c>
      <c r="F50" s="39">
        <f t="shared" si="6"/>
        <v>3460306</v>
      </c>
      <c r="G50" s="39">
        <f t="shared" si="6"/>
        <v>3800965</v>
      </c>
      <c r="H50" s="39">
        <f t="shared" si="6"/>
        <v>3920607</v>
      </c>
      <c r="I50" s="39">
        <f t="shared" si="6"/>
        <v>4051123</v>
      </c>
      <c r="J50" s="39">
        <f t="shared" si="6"/>
        <v>3929428</v>
      </c>
      <c r="K50" s="39">
        <f t="shared" si="6"/>
        <v>5349861</v>
      </c>
      <c r="L50" s="39">
        <f t="shared" si="6"/>
        <v>5807100</v>
      </c>
      <c r="M50" s="39">
        <f t="shared" si="6"/>
        <v>6593133.6699999999</v>
      </c>
      <c r="N50" s="39">
        <f t="shared" si="6"/>
        <v>8802339</v>
      </c>
      <c r="O50" s="39">
        <f>O16+O44+O21+O48</f>
        <v>9833544</v>
      </c>
      <c r="P50" s="39">
        <f>P16+P44+P21+P48</f>
        <v>10808661</v>
      </c>
      <c r="Q50" s="39">
        <f>Q16+Q44+Q21+Q48</f>
        <v>9755157</v>
      </c>
      <c r="R50" s="39">
        <f>R16+R44+R21+R48</f>
        <v>8781894</v>
      </c>
    </row>
    <row r="51" spans="1:18" ht="13.5" thickTop="1" x14ac:dyDescent="0.2"/>
    <row r="52" spans="1:18" x14ac:dyDescent="0.2">
      <c r="A52" s="46">
        <v>41921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Dollar Totals</vt:lpstr>
      <vt:lpstr>Sheet1</vt:lpstr>
    </vt:vector>
  </TitlesOfParts>
  <Company>BCCC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Perkins, Myrna</cp:lastModifiedBy>
  <cp:lastPrinted>2006-09-06T15:06:27Z</cp:lastPrinted>
  <dcterms:created xsi:type="dcterms:W3CDTF">2000-09-25T19:59:46Z</dcterms:created>
  <dcterms:modified xsi:type="dcterms:W3CDTF">2014-10-08T21:14:11Z</dcterms:modified>
</cp:coreProperties>
</file>