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1340" windowHeight="6540" activeTab="1"/>
  </bookViews>
  <sheets>
    <sheet name="Cover Page" sheetId="3" r:id="rId1"/>
    <sheet name="Dollar Totals" sheetId="1" r:id="rId2"/>
    <sheet name="Sheet1" sheetId="4" r:id="rId3"/>
  </sheets>
  <calcPr calcId="125725"/>
</workbook>
</file>

<file path=xl/calcChain.xml><?xml version="1.0" encoding="utf-8"?>
<calcChain xmlns="http://schemas.openxmlformats.org/spreadsheetml/2006/main">
  <c r="N44" i="1"/>
  <c r="N48"/>
  <c r="N50" s="1"/>
  <c r="N21"/>
  <c r="N16"/>
  <c r="M16"/>
  <c r="E16"/>
  <c r="F16"/>
  <c r="G16"/>
  <c r="H16"/>
  <c r="I16"/>
  <c r="J16"/>
  <c r="K16"/>
  <c r="L16"/>
  <c r="D16"/>
  <c r="D50" s="1"/>
  <c r="M44"/>
  <c r="M48"/>
  <c r="M21"/>
  <c r="C50"/>
  <c r="E50"/>
  <c r="F50"/>
  <c r="G50"/>
  <c r="H50"/>
  <c r="I50"/>
  <c r="J50"/>
  <c r="K50"/>
  <c r="L50"/>
  <c r="B50"/>
  <c r="C44"/>
  <c r="D44"/>
  <c r="E44"/>
  <c r="F44"/>
  <c r="G44"/>
  <c r="H44"/>
  <c r="I44"/>
  <c r="J44"/>
  <c r="K44"/>
  <c r="L44"/>
  <c r="B44"/>
  <c r="L48"/>
  <c r="L21"/>
  <c r="C48"/>
  <c r="D48"/>
  <c r="E48"/>
  <c r="F48"/>
  <c r="G48"/>
  <c r="H48"/>
  <c r="I48"/>
  <c r="K48"/>
  <c r="B48"/>
  <c r="J21"/>
  <c r="I21"/>
  <c r="G21"/>
  <c r="F21"/>
  <c r="C16"/>
  <c r="B16"/>
  <c r="E21"/>
  <c r="D21"/>
  <c r="C21"/>
  <c r="B21"/>
  <c r="M50" l="1"/>
</calcChain>
</file>

<file path=xl/sharedStrings.xml><?xml version="1.0" encoding="utf-8"?>
<sst xmlns="http://schemas.openxmlformats.org/spreadsheetml/2006/main" count="61" uniqueCount="61">
  <si>
    <t>Federal Aid:</t>
  </si>
  <si>
    <t>Pell Grant</t>
  </si>
  <si>
    <t>SEOG</t>
  </si>
  <si>
    <t>Federal Work Study</t>
  </si>
  <si>
    <t>Total Federal Dollars</t>
  </si>
  <si>
    <t>Institutional Aid:</t>
  </si>
  <si>
    <t>Part-time In-county Scholarship</t>
  </si>
  <si>
    <t>Part-time Out-of-county Scholarship</t>
  </si>
  <si>
    <t>Total Institutional Dollars</t>
  </si>
  <si>
    <t>State Aid:</t>
  </si>
  <si>
    <t>State Scholarship</t>
  </si>
  <si>
    <t>State Nursing Scholarship</t>
  </si>
  <si>
    <t>Total State Dollars</t>
  </si>
  <si>
    <t>Total Financial Aid Dollars</t>
  </si>
  <si>
    <t>Barton County Community Collge</t>
  </si>
  <si>
    <t>Prepared by Myrna Perkins</t>
  </si>
  <si>
    <t>Director of Financial Aid</t>
  </si>
  <si>
    <t>Summary of Barton County Community College Financial Aid by Dollar Totals</t>
  </si>
  <si>
    <t>CNA/CMA Scholarship</t>
  </si>
  <si>
    <t>Misc. Community Scholarships:</t>
  </si>
  <si>
    <t>Summary of Financial Aid</t>
  </si>
  <si>
    <t>SDS Grant</t>
  </si>
  <si>
    <t>1997-98</t>
  </si>
  <si>
    <t>1998-99</t>
  </si>
  <si>
    <t>1999-00</t>
  </si>
  <si>
    <t>2000-01</t>
  </si>
  <si>
    <t>2001-02</t>
  </si>
  <si>
    <t>SSS Grant</t>
  </si>
  <si>
    <t>Student Loans</t>
  </si>
  <si>
    <t>Parent Loans</t>
  </si>
  <si>
    <t>Boost Scholarships</t>
  </si>
  <si>
    <t>Incentive Scholarships</t>
  </si>
  <si>
    <t>Academic Scholarships</t>
  </si>
  <si>
    <t>GPA Scholarships</t>
  </si>
  <si>
    <t>Endowed &amp; Restricted Scholarships</t>
  </si>
  <si>
    <t>Trustees Scholarships</t>
  </si>
  <si>
    <t>2002-03</t>
  </si>
  <si>
    <t>ACT Scholarships</t>
  </si>
  <si>
    <t>2003-04</t>
  </si>
  <si>
    <t>2004-05</t>
  </si>
  <si>
    <t>Misc Loans (Alternative)</t>
  </si>
  <si>
    <t>2005-06</t>
  </si>
  <si>
    <t>2006-07</t>
  </si>
  <si>
    <t>ACG Grants</t>
  </si>
  <si>
    <t>Staff Scholarships</t>
  </si>
  <si>
    <t>Over 65 Scholarships</t>
  </si>
  <si>
    <t>Silver Cougar Club Scholarships</t>
  </si>
  <si>
    <t>Other Misc Scholarships</t>
  </si>
  <si>
    <t>Upward Bound</t>
  </si>
  <si>
    <t>Total Miscellaneous Dollars</t>
  </si>
  <si>
    <t>CCAMPIS Grant</t>
  </si>
  <si>
    <t>2007-08</t>
  </si>
  <si>
    <t>Presidential Scholarships</t>
  </si>
  <si>
    <t>Departmental/Activity Scholarships</t>
  </si>
  <si>
    <t>Athletic Scholarshps</t>
  </si>
  <si>
    <t>Partial Athletic Scholarships</t>
  </si>
  <si>
    <t>2008-09</t>
  </si>
  <si>
    <t>Aid Year--</t>
  </si>
  <si>
    <t>Trooper Bill Scholarship</t>
  </si>
  <si>
    <t>Barton County Community College's Financial Aid Office's Detailed Annual Report</t>
  </si>
  <si>
    <t>2009-10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</si>
</sst>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70C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1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5" fillId="0" borderId="0" xfId="0" applyFont="1"/>
    <xf numFmtId="16" fontId="4" fillId="0" borderId="0" xfId="0" applyNumberFormat="1" applyFont="1" applyAlignment="1">
      <alignment horizontal="right"/>
    </xf>
    <xf numFmtId="0" fontId="0" fillId="2" borderId="0" xfId="0" applyFill="1"/>
    <xf numFmtId="3" fontId="0" fillId="2" borderId="0" xfId="0" applyNumberFormat="1" applyFill="1"/>
    <xf numFmtId="0" fontId="4" fillId="2" borderId="0" xfId="0" applyFont="1" applyFill="1"/>
    <xf numFmtId="0" fontId="4" fillId="3" borderId="0" xfId="0" applyFont="1" applyFill="1"/>
    <xf numFmtId="0" fontId="5" fillId="3" borderId="0" xfId="0" applyFont="1" applyFill="1"/>
    <xf numFmtId="0" fontId="2" fillId="3" borderId="0" xfId="0" applyFont="1" applyFill="1"/>
    <xf numFmtId="3" fontId="0" fillId="3" borderId="0" xfId="0" applyNumberFormat="1" applyFill="1"/>
    <xf numFmtId="0" fontId="0" fillId="3" borderId="0" xfId="0" applyFill="1"/>
    <xf numFmtId="0" fontId="4" fillId="4" borderId="0" xfId="0" applyFont="1" applyFill="1"/>
    <xf numFmtId="0" fontId="5" fillId="4" borderId="0" xfId="0" applyFont="1" applyFill="1"/>
    <xf numFmtId="0" fontId="2" fillId="4" borderId="0" xfId="0" applyFont="1" applyFill="1"/>
    <xf numFmtId="3" fontId="2" fillId="4" borderId="0" xfId="0" applyNumberFormat="1" applyFont="1" applyFill="1"/>
    <xf numFmtId="3" fontId="0" fillId="4" borderId="0" xfId="0" applyNumberFormat="1" applyFill="1"/>
    <xf numFmtId="0" fontId="0" fillId="4" borderId="0" xfId="0" applyFill="1"/>
    <xf numFmtId="0" fontId="0" fillId="2" borderId="1" xfId="0" applyFill="1" applyBorder="1"/>
    <xf numFmtId="3" fontId="0" fillId="2" borderId="1" xfId="0" applyNumberForma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4" fillId="6" borderId="0" xfId="0" applyFont="1" applyFill="1"/>
    <xf numFmtId="3" fontId="4" fillId="6" borderId="0" xfId="0" applyNumberFormat="1" applyFont="1" applyFill="1"/>
    <xf numFmtId="0" fontId="4" fillId="7" borderId="0" xfId="0" applyFont="1" applyFill="1"/>
    <xf numFmtId="3" fontId="4" fillId="7" borderId="0" xfId="0" applyNumberFormat="1" applyFont="1" applyFill="1"/>
    <xf numFmtId="0" fontId="4" fillId="9" borderId="0" xfId="0" applyFont="1" applyFill="1"/>
    <xf numFmtId="3" fontId="4" fillId="9" borderId="0" xfId="0" applyNumberFormat="1" applyFont="1" applyFill="1"/>
    <xf numFmtId="0" fontId="5" fillId="9" borderId="0" xfId="0" applyFont="1" applyFill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10" borderId="2" xfId="0" applyFont="1" applyFill="1" applyBorder="1"/>
    <xf numFmtId="3" fontId="1" fillId="10" borderId="2" xfId="0" applyNumberFormat="1" applyFont="1" applyFill="1" applyBorder="1"/>
    <xf numFmtId="0" fontId="2" fillId="5" borderId="0" xfId="0" applyFont="1" applyFill="1"/>
    <xf numFmtId="3" fontId="2" fillId="5" borderId="0" xfId="0" applyNumberFormat="1" applyFont="1" applyFill="1"/>
    <xf numFmtId="0" fontId="2" fillId="5" borderId="1" xfId="0" applyFont="1" applyFill="1" applyBorder="1"/>
    <xf numFmtId="3" fontId="2" fillId="5" borderId="1" xfId="0" applyNumberFormat="1" applyFont="1" applyFill="1" applyBorder="1"/>
    <xf numFmtId="0" fontId="4" fillId="8" borderId="0" xfId="0" applyFont="1" applyFill="1"/>
    <xf numFmtId="3" fontId="4" fillId="8" borderId="0" xfId="0" applyNumberFormat="1" applyFont="1" applyFill="1"/>
    <xf numFmtId="15" fontId="7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4" fontId="4" fillId="8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A34"/>
  <sheetViews>
    <sheetView workbookViewId="0">
      <selection activeCell="A34" sqref="A34"/>
    </sheetView>
  </sheetViews>
  <sheetFormatPr defaultRowHeight="12.75"/>
  <cols>
    <col min="1" max="1" width="82.28515625" customWidth="1"/>
  </cols>
  <sheetData>
    <row r="5" spans="1:1" ht="15.75">
      <c r="A5" s="1" t="s">
        <v>14</v>
      </c>
    </row>
    <row r="6" spans="1:1" ht="15.75">
      <c r="A6" s="1" t="s">
        <v>20</v>
      </c>
    </row>
    <row r="32" spans="1:1" ht="15.75">
      <c r="A32" s="1" t="s">
        <v>15</v>
      </c>
    </row>
    <row r="33" spans="1:1" ht="15.75">
      <c r="A33" s="1" t="s">
        <v>16</v>
      </c>
    </row>
    <row r="34" spans="1:1" ht="15.75">
      <c r="A34" s="3">
        <v>40438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2"/>
  <sheetViews>
    <sheetView tabSelected="1" topLeftCell="A3" workbookViewId="0">
      <pane xSplit="1" ySplit="2" topLeftCell="F16" activePane="bottomRight" state="frozen"/>
      <selection activeCell="A3" sqref="A3"/>
      <selection pane="topRight" activeCell="B3" sqref="B3"/>
      <selection pane="bottomLeft" activeCell="A4" sqref="A4"/>
      <selection pane="bottomRight" activeCell="A3" sqref="A3"/>
    </sheetView>
  </sheetViews>
  <sheetFormatPr defaultRowHeight="12.75"/>
  <cols>
    <col min="1" max="1" width="33.140625" customWidth="1"/>
    <col min="2" max="2" width="13.85546875" bestFit="1" customWidth="1"/>
    <col min="3" max="4" width="12" customWidth="1"/>
    <col min="5" max="5" width="12.85546875" customWidth="1"/>
    <col min="6" max="6" width="12.7109375" customWidth="1"/>
    <col min="7" max="7" width="13.28515625" customWidth="1"/>
    <col min="8" max="8" width="12.85546875" customWidth="1"/>
    <col min="9" max="12" width="13.85546875" bestFit="1" customWidth="1"/>
    <col min="13" max="13" width="11.42578125" bestFit="1" customWidth="1"/>
    <col min="14" max="14" width="14.5703125" customWidth="1"/>
  </cols>
  <sheetData>
    <row r="1" spans="1:14" s="2" customFormat="1" ht="34.5" customHeight="1">
      <c r="A1" s="4" t="s">
        <v>17</v>
      </c>
    </row>
    <row r="2" spans="1:14" ht="61.5" customHeight="1"/>
    <row r="3" spans="1:14" ht="61.5" customHeight="1">
      <c r="A3" s="47" t="s">
        <v>59</v>
      </c>
    </row>
    <row r="4" spans="1:14" s="35" customFormat="1" ht="15">
      <c r="A4" s="36" t="s">
        <v>57</v>
      </c>
      <c r="B4" s="6" t="s">
        <v>22</v>
      </c>
      <c r="C4" s="6" t="s">
        <v>23</v>
      </c>
      <c r="D4" s="6" t="s">
        <v>24</v>
      </c>
      <c r="E4" s="6" t="s">
        <v>25</v>
      </c>
      <c r="F4" s="9" t="s">
        <v>26</v>
      </c>
      <c r="G4" s="6" t="s">
        <v>36</v>
      </c>
      <c r="H4" s="6" t="s">
        <v>38</v>
      </c>
      <c r="I4" s="6" t="s">
        <v>39</v>
      </c>
      <c r="J4" s="6" t="s">
        <v>41</v>
      </c>
      <c r="K4" s="6" t="s">
        <v>42</v>
      </c>
      <c r="L4" s="6" t="s">
        <v>51</v>
      </c>
      <c r="M4" s="6" t="s">
        <v>56</v>
      </c>
      <c r="N4" s="6" t="s">
        <v>60</v>
      </c>
    </row>
    <row r="5" spans="1:14" s="35" customFormat="1" ht="15">
      <c r="A5" s="37"/>
      <c r="B5" s="6"/>
      <c r="C5" s="6"/>
      <c r="D5" s="6"/>
      <c r="E5" s="6"/>
      <c r="F5" s="9"/>
      <c r="G5" s="6"/>
      <c r="H5" s="6"/>
      <c r="I5" s="6"/>
      <c r="J5" s="6"/>
      <c r="K5" s="6"/>
      <c r="L5" s="6"/>
      <c r="M5" s="6"/>
    </row>
    <row r="6" spans="1:14" s="10" customFormat="1" ht="15">
      <c r="A6" s="12" t="s">
        <v>0</v>
      </c>
    </row>
    <row r="7" spans="1:14" s="10" customFormat="1">
      <c r="A7" s="10" t="s">
        <v>1</v>
      </c>
      <c r="B7" s="11">
        <v>975054</v>
      </c>
      <c r="C7" s="11">
        <v>1120583</v>
      </c>
      <c r="D7" s="11">
        <v>1223608</v>
      </c>
      <c r="E7" s="11">
        <v>1307198</v>
      </c>
      <c r="F7" s="11">
        <v>1669749</v>
      </c>
      <c r="G7" s="11">
        <v>1938577</v>
      </c>
      <c r="H7" s="11">
        <v>2057694</v>
      </c>
      <c r="I7" s="11">
        <v>1894818</v>
      </c>
      <c r="J7" s="11">
        <v>1601984</v>
      </c>
      <c r="K7" s="11">
        <v>1590371</v>
      </c>
      <c r="L7" s="11">
        <v>1537663</v>
      </c>
      <c r="M7" s="11">
        <v>1591624</v>
      </c>
      <c r="N7" s="11">
        <v>2753523</v>
      </c>
    </row>
    <row r="8" spans="1:14" s="10" customFormat="1">
      <c r="A8" s="10" t="s">
        <v>2</v>
      </c>
      <c r="B8" s="11">
        <v>59497</v>
      </c>
      <c r="C8" s="11">
        <v>38000</v>
      </c>
      <c r="D8" s="11">
        <v>24557</v>
      </c>
      <c r="E8" s="11">
        <v>21248</v>
      </c>
      <c r="F8" s="11">
        <v>25516</v>
      </c>
      <c r="G8" s="11">
        <v>28155</v>
      </c>
      <c r="H8" s="11">
        <v>20577</v>
      </c>
      <c r="I8" s="11">
        <v>20377</v>
      </c>
      <c r="J8" s="11">
        <v>20577</v>
      </c>
      <c r="K8" s="11">
        <v>25196</v>
      </c>
      <c r="L8" s="11">
        <v>24438</v>
      </c>
      <c r="M8" s="11">
        <v>27780</v>
      </c>
      <c r="N8" s="11">
        <v>24417</v>
      </c>
    </row>
    <row r="9" spans="1:14" s="10" customFormat="1">
      <c r="A9" s="10" t="s">
        <v>43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44500</v>
      </c>
      <c r="L9" s="11">
        <v>21500</v>
      </c>
      <c r="M9" s="11">
        <v>11600</v>
      </c>
      <c r="N9" s="11">
        <v>37303</v>
      </c>
    </row>
    <row r="10" spans="1:14" s="10" customFormat="1">
      <c r="A10" s="10" t="s">
        <v>3</v>
      </c>
      <c r="B10" s="11">
        <v>105335</v>
      </c>
      <c r="C10" s="11">
        <v>106421</v>
      </c>
      <c r="D10" s="11">
        <v>93453</v>
      </c>
      <c r="E10" s="11">
        <v>87070</v>
      </c>
      <c r="F10" s="11">
        <v>110813</v>
      </c>
      <c r="G10" s="11">
        <v>102711</v>
      </c>
      <c r="H10" s="11">
        <v>86721</v>
      </c>
      <c r="I10" s="11">
        <v>89597</v>
      </c>
      <c r="J10" s="11">
        <v>99704</v>
      </c>
      <c r="K10" s="11">
        <v>59049</v>
      </c>
      <c r="L10" s="11">
        <v>48613</v>
      </c>
      <c r="M10" s="11">
        <v>48393</v>
      </c>
      <c r="N10" s="11">
        <v>51166</v>
      </c>
    </row>
    <row r="11" spans="1:14" s="10" customFormat="1">
      <c r="A11" s="10" t="s">
        <v>28</v>
      </c>
      <c r="B11" s="11">
        <v>769134</v>
      </c>
      <c r="C11" s="11">
        <v>818120</v>
      </c>
      <c r="D11" s="11">
        <v>892046</v>
      </c>
      <c r="E11" s="11">
        <v>976167</v>
      </c>
      <c r="F11" s="11">
        <v>1127083</v>
      </c>
      <c r="G11" s="11">
        <v>1111533</v>
      </c>
      <c r="H11" s="11">
        <v>1248879</v>
      </c>
      <c r="I11" s="11">
        <v>1394297</v>
      </c>
      <c r="J11" s="11">
        <v>1472860</v>
      </c>
      <c r="K11" s="11">
        <v>2356870</v>
      </c>
      <c r="L11" s="11">
        <v>2872868</v>
      </c>
      <c r="M11" s="11">
        <v>3483212</v>
      </c>
      <c r="N11" s="11">
        <v>4610071</v>
      </c>
    </row>
    <row r="12" spans="1:14" s="10" customFormat="1">
      <c r="A12" s="10" t="s">
        <v>29</v>
      </c>
      <c r="B12" s="10">
        <v>0</v>
      </c>
      <c r="C12" s="10">
        <v>0</v>
      </c>
      <c r="D12" s="10">
        <v>0</v>
      </c>
      <c r="E12" s="11">
        <v>14672</v>
      </c>
      <c r="F12" s="10">
        <v>2000</v>
      </c>
      <c r="G12" s="11">
        <v>11840</v>
      </c>
      <c r="H12" s="11">
        <v>13000</v>
      </c>
      <c r="I12" s="11">
        <v>36341</v>
      </c>
      <c r="J12" s="11">
        <v>42209</v>
      </c>
      <c r="K12" s="11">
        <v>87301</v>
      </c>
      <c r="L12" s="11">
        <v>51844</v>
      </c>
      <c r="M12" s="11">
        <v>37267</v>
      </c>
      <c r="N12" s="11">
        <v>4874</v>
      </c>
    </row>
    <row r="13" spans="1:14" s="10" customFormat="1">
      <c r="A13" s="10" t="s">
        <v>21</v>
      </c>
      <c r="B13" s="10">
        <v>0</v>
      </c>
      <c r="C13" s="10">
        <v>0</v>
      </c>
      <c r="D13" s="10">
        <v>0</v>
      </c>
      <c r="E13" s="11">
        <v>4637</v>
      </c>
      <c r="F13" s="10">
        <v>0</v>
      </c>
      <c r="G13" s="10">
        <v>0</v>
      </c>
      <c r="H13" s="11">
        <v>0</v>
      </c>
      <c r="I13" s="10">
        <v>0</v>
      </c>
      <c r="J13" s="11">
        <v>0</v>
      </c>
      <c r="K13" s="11">
        <v>0</v>
      </c>
      <c r="L13" s="11">
        <v>0</v>
      </c>
      <c r="M13" s="11">
        <v>0</v>
      </c>
      <c r="N13" s="10">
        <v>0</v>
      </c>
    </row>
    <row r="14" spans="1:14" s="10" customFormat="1">
      <c r="A14" s="10" t="s">
        <v>27</v>
      </c>
      <c r="B14" s="10">
        <v>0</v>
      </c>
      <c r="C14" s="10">
        <v>0</v>
      </c>
      <c r="D14" s="10">
        <v>0</v>
      </c>
      <c r="E14" s="11">
        <v>0</v>
      </c>
      <c r="F14" s="11">
        <v>30477</v>
      </c>
      <c r="G14" s="11">
        <v>34918</v>
      </c>
      <c r="H14" s="11">
        <v>33838</v>
      </c>
      <c r="I14" s="11">
        <v>34851</v>
      </c>
      <c r="J14" s="11">
        <v>50000</v>
      </c>
      <c r="K14" s="11">
        <v>45500</v>
      </c>
      <c r="L14" s="11">
        <v>30000</v>
      </c>
      <c r="M14" s="11">
        <v>30000</v>
      </c>
      <c r="N14" s="11">
        <v>55722</v>
      </c>
    </row>
    <row r="15" spans="1:14" s="24" customFormat="1" ht="13.5" thickBot="1">
      <c r="A15" s="24" t="s">
        <v>50</v>
      </c>
      <c r="B15" s="24">
        <v>0</v>
      </c>
      <c r="C15" s="24">
        <v>0</v>
      </c>
      <c r="D15" s="24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9247</v>
      </c>
      <c r="L15" s="25">
        <v>26973</v>
      </c>
      <c r="M15" s="25">
        <v>32633.67</v>
      </c>
      <c r="N15" s="25">
        <v>12320</v>
      </c>
    </row>
    <row r="16" spans="1:14" s="28" customFormat="1" ht="15">
      <c r="A16" s="28" t="s">
        <v>4</v>
      </c>
      <c r="B16" s="29">
        <f>B7+B8+B10+B11+B12+B13+B14</f>
        <v>1909020</v>
      </c>
      <c r="C16" s="29">
        <f>C7+C8+C10+C11+C12+C13+C14</f>
        <v>2083124</v>
      </c>
      <c r="D16" s="29">
        <f>D7+D8+D10+D11+D12+D13+D14+D15</f>
        <v>2233664</v>
      </c>
      <c r="E16" s="29">
        <f t="shared" ref="E16:L16" si="0">E7+E8+E10+E11+E12+E13+E14+E15</f>
        <v>2410992</v>
      </c>
      <c r="F16" s="29">
        <f t="shared" si="0"/>
        <v>2965638</v>
      </c>
      <c r="G16" s="29">
        <f t="shared" si="0"/>
        <v>3227734</v>
      </c>
      <c r="H16" s="29">
        <f t="shared" si="0"/>
        <v>3460709</v>
      </c>
      <c r="I16" s="29">
        <f t="shared" si="0"/>
        <v>3470281</v>
      </c>
      <c r="J16" s="29">
        <f t="shared" si="0"/>
        <v>3287334</v>
      </c>
      <c r="K16" s="29">
        <f t="shared" si="0"/>
        <v>4173534</v>
      </c>
      <c r="L16" s="29">
        <f t="shared" si="0"/>
        <v>4592399</v>
      </c>
      <c r="M16" s="29">
        <f>SUM(M7:M15)</f>
        <v>5262509.67</v>
      </c>
      <c r="N16" s="29">
        <f>SUM(N7:N15)</f>
        <v>7549396</v>
      </c>
    </row>
    <row r="17" spans="1:14" s="5" customFormat="1" ht="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4" s="14" customFormat="1" ht="15">
      <c r="A18" s="13" t="s">
        <v>9</v>
      </c>
    </row>
    <row r="19" spans="1:14" s="17" customFormat="1">
      <c r="A19" s="15" t="s">
        <v>10</v>
      </c>
      <c r="B19" s="16">
        <v>7500</v>
      </c>
      <c r="C19" s="16">
        <v>6500</v>
      </c>
      <c r="D19" s="16">
        <v>11000</v>
      </c>
      <c r="E19" s="16">
        <v>11500</v>
      </c>
      <c r="F19" s="16">
        <v>7750</v>
      </c>
      <c r="G19" s="16">
        <v>0</v>
      </c>
      <c r="H19" s="16">
        <v>0</v>
      </c>
      <c r="I19" s="16">
        <v>1500</v>
      </c>
      <c r="J19" s="16">
        <v>8500</v>
      </c>
      <c r="K19" s="16">
        <v>1500</v>
      </c>
      <c r="L19" s="16">
        <v>3000</v>
      </c>
      <c r="M19" s="16">
        <v>4020</v>
      </c>
      <c r="N19" s="16">
        <v>2575</v>
      </c>
    </row>
    <row r="20" spans="1:14" s="26" customFormat="1" ht="13.5" thickBot="1">
      <c r="A20" s="26" t="s">
        <v>11</v>
      </c>
      <c r="B20" s="27">
        <v>19730</v>
      </c>
      <c r="C20" s="27">
        <v>12250</v>
      </c>
      <c r="D20" s="27">
        <v>26603</v>
      </c>
      <c r="E20" s="27">
        <v>40500</v>
      </c>
      <c r="F20" s="27">
        <v>19250</v>
      </c>
      <c r="G20" s="27">
        <v>23500</v>
      </c>
      <c r="H20" s="27">
        <v>18250</v>
      </c>
      <c r="I20" s="27">
        <v>43250</v>
      </c>
      <c r="J20" s="27">
        <v>38500</v>
      </c>
      <c r="K20" s="27">
        <v>17500</v>
      </c>
      <c r="L20" s="27">
        <v>27750</v>
      </c>
      <c r="M20" s="27">
        <v>19250</v>
      </c>
      <c r="N20" s="27">
        <v>10500</v>
      </c>
    </row>
    <row r="21" spans="1:14" s="30" customFormat="1" ht="15">
      <c r="A21" s="30" t="s">
        <v>12</v>
      </c>
      <c r="B21" s="31">
        <f>B19+B20</f>
        <v>27230</v>
      </c>
      <c r="C21" s="31">
        <f>C19+C20</f>
        <v>18750</v>
      </c>
      <c r="D21" s="31">
        <f>D19+D20</f>
        <v>37603</v>
      </c>
      <c r="E21" s="31">
        <f>E19+E20</f>
        <v>52000</v>
      </c>
      <c r="F21" s="31">
        <f>SUM(F19:F20)</f>
        <v>27000</v>
      </c>
      <c r="G21" s="31">
        <f>G19+G20</f>
        <v>23500</v>
      </c>
      <c r="H21" s="31">
        <v>18250</v>
      </c>
      <c r="I21" s="31">
        <f>I19+I20</f>
        <v>44750</v>
      </c>
      <c r="J21" s="31">
        <f>J19+J20</f>
        <v>47000</v>
      </c>
      <c r="K21" s="31">
        <v>19000</v>
      </c>
      <c r="L21" s="31">
        <f>SUM(L19:L20)</f>
        <v>30750</v>
      </c>
      <c r="M21" s="31">
        <f>SUM(M19:M20)</f>
        <v>23270</v>
      </c>
      <c r="N21" s="31">
        <f>SUM(N19:N20)</f>
        <v>13075</v>
      </c>
    </row>
    <row r="23" spans="1:14" s="19" customFormat="1" ht="15">
      <c r="A23" s="18" t="s">
        <v>5</v>
      </c>
    </row>
    <row r="24" spans="1:14" s="20" customFormat="1">
      <c r="A24" s="20" t="s">
        <v>37</v>
      </c>
      <c r="B24" s="21">
        <v>35500</v>
      </c>
      <c r="C24" s="21">
        <v>37750</v>
      </c>
      <c r="D24" s="21">
        <v>20100</v>
      </c>
      <c r="E24" s="21">
        <v>1800</v>
      </c>
      <c r="F24" s="20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0">
        <v>0</v>
      </c>
    </row>
    <row r="25" spans="1:14" s="20" customFormat="1">
      <c r="A25" s="20" t="s">
        <v>33</v>
      </c>
      <c r="B25" s="21">
        <v>6214</v>
      </c>
      <c r="C25" s="21">
        <v>6876</v>
      </c>
      <c r="D25" s="21">
        <v>51250</v>
      </c>
      <c r="E25" s="21">
        <v>74700</v>
      </c>
      <c r="F25" s="21">
        <v>62300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0">
        <v>0</v>
      </c>
    </row>
    <row r="26" spans="1:14" s="20" customFormat="1">
      <c r="A26" s="20" t="s">
        <v>35</v>
      </c>
      <c r="B26" s="21">
        <v>31600</v>
      </c>
      <c r="C26" s="21">
        <v>24000</v>
      </c>
      <c r="D26" s="21">
        <v>28400</v>
      </c>
      <c r="E26" s="21">
        <v>24000</v>
      </c>
      <c r="F26" s="21">
        <v>16400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0">
        <v>0</v>
      </c>
    </row>
    <row r="27" spans="1:14" s="20" customFormat="1">
      <c r="A27" s="20" t="s">
        <v>32</v>
      </c>
      <c r="B27" s="21">
        <v>0</v>
      </c>
      <c r="C27" s="21">
        <v>0</v>
      </c>
      <c r="D27" s="21">
        <v>0</v>
      </c>
      <c r="E27" s="21">
        <v>0</v>
      </c>
      <c r="F27" s="20">
        <v>0</v>
      </c>
      <c r="G27" s="21">
        <v>163383</v>
      </c>
      <c r="H27" s="21">
        <v>107550</v>
      </c>
      <c r="I27" s="21">
        <v>76820</v>
      </c>
      <c r="J27" s="21">
        <v>128350</v>
      </c>
      <c r="K27" s="21">
        <v>90550</v>
      </c>
      <c r="L27" s="21">
        <v>83927</v>
      </c>
      <c r="M27" s="21">
        <v>70300</v>
      </c>
      <c r="N27" s="21">
        <v>123752</v>
      </c>
    </row>
    <row r="28" spans="1:14" s="20" customFormat="1">
      <c r="A28" s="20" t="s">
        <v>52</v>
      </c>
      <c r="B28" s="21">
        <v>6400</v>
      </c>
      <c r="C28" s="21">
        <v>8500</v>
      </c>
      <c r="D28" s="21">
        <v>10000</v>
      </c>
      <c r="E28" s="21">
        <v>11500</v>
      </c>
      <c r="F28" s="21">
        <v>18000</v>
      </c>
      <c r="G28" s="21">
        <v>2000</v>
      </c>
      <c r="H28" s="21">
        <v>17000</v>
      </c>
      <c r="I28" s="21">
        <v>20000</v>
      </c>
      <c r="J28" s="21">
        <v>8000</v>
      </c>
      <c r="K28" s="21">
        <v>9000</v>
      </c>
      <c r="L28" s="21">
        <v>2000</v>
      </c>
      <c r="M28" s="20">
        <v>0</v>
      </c>
      <c r="N28" s="20">
        <v>0</v>
      </c>
    </row>
    <row r="29" spans="1:14" s="23" customFormat="1">
      <c r="A29" s="20" t="s">
        <v>34</v>
      </c>
      <c r="B29" s="22">
        <v>48150</v>
      </c>
      <c r="C29" s="22">
        <v>54225</v>
      </c>
      <c r="D29" s="22">
        <v>46450</v>
      </c>
      <c r="E29" s="22">
        <v>71100</v>
      </c>
      <c r="F29" s="22">
        <v>116429</v>
      </c>
      <c r="G29" s="22">
        <v>105850</v>
      </c>
      <c r="H29" s="22">
        <v>83400</v>
      </c>
      <c r="I29" s="22">
        <v>125855</v>
      </c>
      <c r="J29" s="22">
        <v>115550</v>
      </c>
      <c r="K29" s="22">
        <v>127000</v>
      </c>
      <c r="L29" s="22">
        <v>116889</v>
      </c>
      <c r="M29" s="22">
        <v>137776</v>
      </c>
      <c r="N29" s="22">
        <v>63520</v>
      </c>
    </row>
    <row r="30" spans="1:14" s="23" customFormat="1">
      <c r="A30" s="23" t="s">
        <v>6</v>
      </c>
      <c r="B30" s="22">
        <v>7278</v>
      </c>
      <c r="C30" s="22">
        <v>6264</v>
      </c>
      <c r="D30" s="22">
        <v>6644</v>
      </c>
      <c r="E30" s="22">
        <v>4444</v>
      </c>
      <c r="F30" s="23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3">
        <v>0</v>
      </c>
    </row>
    <row r="31" spans="1:14" s="23" customFormat="1">
      <c r="A31" s="23" t="s">
        <v>7</v>
      </c>
      <c r="B31" s="22">
        <v>10806</v>
      </c>
      <c r="C31" s="22">
        <v>9424</v>
      </c>
      <c r="D31" s="22">
        <v>5517</v>
      </c>
      <c r="E31" s="22">
        <v>7524</v>
      </c>
      <c r="F31" s="23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3">
        <v>0</v>
      </c>
    </row>
    <row r="32" spans="1:14" s="23" customFormat="1">
      <c r="A32" s="23" t="s">
        <v>18</v>
      </c>
      <c r="B32" s="23">
        <v>0</v>
      </c>
      <c r="C32" s="23">
        <v>0</v>
      </c>
      <c r="D32" s="22">
        <v>7980</v>
      </c>
      <c r="E32" s="22">
        <v>4676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</row>
    <row r="33" spans="1:14" s="23" customFormat="1">
      <c r="A33" s="23" t="s">
        <v>30</v>
      </c>
      <c r="B33" s="23">
        <v>0</v>
      </c>
      <c r="C33" s="23">
        <v>0</v>
      </c>
      <c r="D33" s="22">
        <v>0</v>
      </c>
      <c r="E33" s="22">
        <v>0</v>
      </c>
      <c r="F33" s="22">
        <v>27564</v>
      </c>
      <c r="G33" s="22">
        <v>40024</v>
      </c>
      <c r="H33" s="22">
        <v>46728</v>
      </c>
      <c r="I33" s="22">
        <v>54495</v>
      </c>
      <c r="J33" s="22">
        <v>60240</v>
      </c>
      <c r="K33" s="22">
        <v>52394</v>
      </c>
      <c r="L33" s="22">
        <v>42625</v>
      </c>
      <c r="M33" s="22">
        <v>43878</v>
      </c>
      <c r="N33" s="22">
        <v>63848</v>
      </c>
    </row>
    <row r="34" spans="1:14" s="23" customFormat="1">
      <c r="A34" s="23" t="s">
        <v>31</v>
      </c>
      <c r="B34" s="23">
        <v>0</v>
      </c>
      <c r="C34" s="23">
        <v>0</v>
      </c>
      <c r="D34" s="22">
        <v>0</v>
      </c>
      <c r="E34" s="22">
        <v>0</v>
      </c>
      <c r="F34" s="22">
        <v>11514</v>
      </c>
      <c r="G34" s="22">
        <v>11050</v>
      </c>
      <c r="H34" s="22">
        <v>8118</v>
      </c>
      <c r="I34" s="22">
        <v>11394</v>
      </c>
      <c r="J34" s="22">
        <v>16236</v>
      </c>
      <c r="K34" s="22">
        <v>11216</v>
      </c>
      <c r="L34" s="22">
        <v>9310</v>
      </c>
      <c r="M34" s="22">
        <v>6517</v>
      </c>
      <c r="N34" s="23">
        <v>6445</v>
      </c>
    </row>
    <row r="35" spans="1:14" s="23" customFormat="1">
      <c r="A35" s="20" t="s">
        <v>44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44547</v>
      </c>
      <c r="L35" s="22">
        <v>47667</v>
      </c>
      <c r="M35" s="22">
        <v>46232</v>
      </c>
      <c r="N35" s="22">
        <v>38804</v>
      </c>
    </row>
    <row r="36" spans="1:14" s="23" customFormat="1">
      <c r="A36" s="20" t="s">
        <v>45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7058</v>
      </c>
      <c r="L36" s="22">
        <v>6076</v>
      </c>
      <c r="M36" s="22">
        <v>6002</v>
      </c>
      <c r="N36" s="22">
        <v>5096</v>
      </c>
    </row>
    <row r="37" spans="1:14" s="23" customFormat="1">
      <c r="A37" s="20" t="s">
        <v>46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3038</v>
      </c>
      <c r="L37" s="22">
        <v>4435</v>
      </c>
      <c r="M37" s="22">
        <v>4973</v>
      </c>
      <c r="N37" s="22">
        <v>5316</v>
      </c>
    </row>
    <row r="38" spans="1:14" s="23" customFormat="1">
      <c r="A38" s="20" t="s">
        <v>48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27678</v>
      </c>
      <c r="L38" s="22">
        <v>26192</v>
      </c>
      <c r="M38" s="22">
        <v>20763</v>
      </c>
      <c r="N38" s="22">
        <v>28445</v>
      </c>
    </row>
    <row r="39" spans="1:14" s="23" customFormat="1">
      <c r="A39" s="20" t="s">
        <v>58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2">
        <v>0</v>
      </c>
      <c r="M39" s="22">
        <v>1600</v>
      </c>
      <c r="N39" s="22">
        <v>2000</v>
      </c>
    </row>
    <row r="40" spans="1:14" s="23" customFormat="1">
      <c r="A40" s="20" t="s">
        <v>47</v>
      </c>
      <c r="B40" s="21">
        <v>7127</v>
      </c>
      <c r="C40" s="21">
        <v>4488</v>
      </c>
      <c r="D40" s="21">
        <v>6324</v>
      </c>
      <c r="E40" s="21">
        <v>4220</v>
      </c>
      <c r="F40" s="21">
        <v>4452</v>
      </c>
      <c r="G40" s="21">
        <v>7300</v>
      </c>
      <c r="H40" s="21">
        <v>7100</v>
      </c>
      <c r="I40" s="21">
        <v>1500</v>
      </c>
      <c r="J40" s="21">
        <v>11908</v>
      </c>
      <c r="K40" s="21">
        <v>19199</v>
      </c>
      <c r="L40" s="22">
        <v>39317</v>
      </c>
      <c r="M40" s="22">
        <v>22318</v>
      </c>
      <c r="N40" s="22">
        <v>19080</v>
      </c>
    </row>
    <row r="41" spans="1:14" s="23" customFormat="1">
      <c r="A41" s="20" t="s">
        <v>53</v>
      </c>
      <c r="B41" s="21">
        <v>84936</v>
      </c>
      <c r="C41" s="21">
        <v>92418</v>
      </c>
      <c r="D41" s="21">
        <v>98667</v>
      </c>
      <c r="E41" s="21">
        <v>110396</v>
      </c>
      <c r="F41" s="21">
        <v>95825</v>
      </c>
      <c r="G41" s="21">
        <v>105260</v>
      </c>
      <c r="H41" s="21">
        <v>102954</v>
      </c>
      <c r="I41" s="21">
        <v>94170</v>
      </c>
      <c r="J41" s="21">
        <v>89034</v>
      </c>
      <c r="K41" s="22">
        <v>116600</v>
      </c>
      <c r="L41" s="22">
        <v>101446</v>
      </c>
      <c r="M41" s="22">
        <v>144852</v>
      </c>
      <c r="N41" s="22">
        <v>118020</v>
      </c>
    </row>
    <row r="42" spans="1:14" s="23" customFormat="1">
      <c r="A42" s="20" t="s">
        <v>55</v>
      </c>
      <c r="B42" s="21">
        <v>10523</v>
      </c>
      <c r="C42" s="21">
        <v>12285</v>
      </c>
      <c r="D42" s="21">
        <v>11660</v>
      </c>
      <c r="E42" s="21">
        <v>6787</v>
      </c>
      <c r="F42" s="21">
        <v>0</v>
      </c>
      <c r="G42" s="21">
        <v>0</v>
      </c>
      <c r="H42" s="21">
        <v>0</v>
      </c>
      <c r="I42" s="21">
        <v>0</v>
      </c>
      <c r="J42" s="21">
        <v>5200</v>
      </c>
      <c r="K42" s="22">
        <v>0</v>
      </c>
      <c r="L42" s="22">
        <v>0</v>
      </c>
      <c r="M42" s="23">
        <v>0</v>
      </c>
      <c r="N42" s="23">
        <v>0</v>
      </c>
    </row>
    <row r="43" spans="1:14" s="23" customFormat="1">
      <c r="A43" s="20" t="s">
        <v>54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2">
        <v>541340</v>
      </c>
      <c r="L43" s="22">
        <v>559256</v>
      </c>
      <c r="M43" s="22">
        <v>586966</v>
      </c>
      <c r="N43" s="22">
        <v>542507</v>
      </c>
    </row>
    <row r="44" spans="1:14" s="44" customFormat="1" ht="15">
      <c r="A44" s="44" t="s">
        <v>8</v>
      </c>
      <c r="B44" s="45">
        <f>B24+B25+B26+B27+B28+B29+B30+B31+B32+B33+B34+B35+B36+B37+B38+B40+B41+B42+B43</f>
        <v>248534</v>
      </c>
      <c r="C44" s="45">
        <f t="shared" ref="C44:L44" si="1">C24+C25+C26+C27+C28+C29+C30+C31+C32+C33+C34+C35+C36+C37+C38+C40+C41+C42+C43</f>
        <v>256230</v>
      </c>
      <c r="D44" s="45">
        <f t="shared" si="1"/>
        <v>292992</v>
      </c>
      <c r="E44" s="45">
        <f t="shared" si="1"/>
        <v>321147</v>
      </c>
      <c r="F44" s="45">
        <f t="shared" si="1"/>
        <v>352484</v>
      </c>
      <c r="G44" s="45">
        <f t="shared" si="1"/>
        <v>434867</v>
      </c>
      <c r="H44" s="45">
        <f t="shared" si="1"/>
        <v>372850</v>
      </c>
      <c r="I44" s="45">
        <f t="shared" si="1"/>
        <v>384234</v>
      </c>
      <c r="J44" s="45">
        <f t="shared" si="1"/>
        <v>434518</v>
      </c>
      <c r="K44" s="45">
        <f t="shared" si="1"/>
        <v>1049620</v>
      </c>
      <c r="L44" s="45">
        <f t="shared" si="1"/>
        <v>1039140</v>
      </c>
      <c r="M44" s="45">
        <f>SUM(M24:M43)</f>
        <v>1092177</v>
      </c>
      <c r="N44" s="48">
        <f>SUM(N24:N43)</f>
        <v>1016833</v>
      </c>
    </row>
    <row r="46" spans="1:14" s="40" customFormat="1">
      <c r="A46" s="40" t="s">
        <v>40</v>
      </c>
      <c r="B46" s="41">
        <v>0</v>
      </c>
      <c r="C46" s="41">
        <v>0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10000</v>
      </c>
      <c r="J46" s="41">
        <v>10000</v>
      </c>
      <c r="K46" s="41">
        <v>2425</v>
      </c>
      <c r="L46" s="41">
        <v>5555</v>
      </c>
      <c r="M46" s="41">
        <v>48833</v>
      </c>
      <c r="N46" s="41">
        <v>60706</v>
      </c>
    </row>
    <row r="47" spans="1:14" s="42" customFormat="1" ht="13.5" thickBot="1">
      <c r="A47" s="42" t="s">
        <v>19</v>
      </c>
      <c r="B47" s="43">
        <v>86264</v>
      </c>
      <c r="C47" s="43">
        <v>82687</v>
      </c>
      <c r="D47" s="43">
        <v>75644</v>
      </c>
      <c r="E47" s="43">
        <v>86953</v>
      </c>
      <c r="F47" s="43">
        <v>115184</v>
      </c>
      <c r="G47" s="43">
        <v>114864</v>
      </c>
      <c r="H47" s="43">
        <v>68798</v>
      </c>
      <c r="I47" s="43">
        <v>141858</v>
      </c>
      <c r="J47" s="43">
        <v>140576</v>
      </c>
      <c r="K47" s="43">
        <v>105282</v>
      </c>
      <c r="L47" s="43">
        <v>139256</v>
      </c>
      <c r="M47" s="43">
        <v>166344</v>
      </c>
      <c r="N47" s="43">
        <v>162329</v>
      </c>
    </row>
    <row r="48" spans="1:14" s="34" customFormat="1" ht="15">
      <c r="A48" s="32" t="s">
        <v>49</v>
      </c>
      <c r="B48" s="33">
        <f>B46+B47</f>
        <v>86264</v>
      </c>
      <c r="C48" s="33">
        <f t="shared" ref="C48:K48" si="2">C46+C47</f>
        <v>82687</v>
      </c>
      <c r="D48" s="33">
        <f t="shared" si="2"/>
        <v>75644</v>
      </c>
      <c r="E48" s="33">
        <f t="shared" si="2"/>
        <v>86953</v>
      </c>
      <c r="F48" s="33">
        <f t="shared" si="2"/>
        <v>115184</v>
      </c>
      <c r="G48" s="33">
        <f t="shared" si="2"/>
        <v>114864</v>
      </c>
      <c r="H48" s="33">
        <f t="shared" si="2"/>
        <v>68798</v>
      </c>
      <c r="I48" s="33">
        <f t="shared" si="2"/>
        <v>151858</v>
      </c>
      <c r="J48" s="33">
        <v>160576</v>
      </c>
      <c r="K48" s="33">
        <f t="shared" si="2"/>
        <v>107707</v>
      </c>
      <c r="L48" s="33">
        <f>SUM(L46:L47)</f>
        <v>144811</v>
      </c>
      <c r="M48" s="33">
        <f>SUM(M46:M47)</f>
        <v>215177</v>
      </c>
      <c r="N48" s="33">
        <f>SUM(N46:N47)</f>
        <v>223035</v>
      </c>
    </row>
    <row r="49" spans="1:14" s="8" customFormat="1" ht="14.25"/>
    <row r="50" spans="1:14" s="38" customFormat="1" ht="16.5" thickBot="1">
      <c r="A50" s="38" t="s">
        <v>13</v>
      </c>
      <c r="B50" s="39">
        <f>B16+B21+B44+B48</f>
        <v>2271048</v>
      </c>
      <c r="C50" s="39">
        <f t="shared" ref="C50:N50" si="3">C16+C21+C44+C48</f>
        <v>2440791</v>
      </c>
      <c r="D50" s="39">
        <f t="shared" si="3"/>
        <v>2639903</v>
      </c>
      <c r="E50" s="39">
        <f t="shared" si="3"/>
        <v>2871092</v>
      </c>
      <c r="F50" s="39">
        <f t="shared" si="3"/>
        <v>3460306</v>
      </c>
      <c r="G50" s="39">
        <f t="shared" si="3"/>
        <v>3800965</v>
      </c>
      <c r="H50" s="39">
        <f t="shared" si="3"/>
        <v>3920607</v>
      </c>
      <c r="I50" s="39">
        <f t="shared" si="3"/>
        <v>4051123</v>
      </c>
      <c r="J50" s="39">
        <f t="shared" si="3"/>
        <v>3929428</v>
      </c>
      <c r="K50" s="39">
        <f t="shared" si="3"/>
        <v>5349861</v>
      </c>
      <c r="L50" s="39">
        <f t="shared" si="3"/>
        <v>5807100</v>
      </c>
      <c r="M50" s="39">
        <f t="shared" si="3"/>
        <v>6593133.6699999999</v>
      </c>
      <c r="N50" s="39">
        <f t="shared" si="3"/>
        <v>8802339</v>
      </c>
    </row>
    <row r="51" spans="1:14" ht="13.5" thickTop="1"/>
    <row r="52" spans="1:14">
      <c r="A52" s="46">
        <v>40438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Dollar Totals</vt:lpstr>
      <vt:lpstr>Sheet1</vt:lpstr>
    </vt:vector>
  </TitlesOfParts>
  <Company>BCCC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PerkinsM</cp:lastModifiedBy>
  <cp:lastPrinted>2006-09-06T15:06:27Z</cp:lastPrinted>
  <dcterms:created xsi:type="dcterms:W3CDTF">2000-09-25T19:59:46Z</dcterms:created>
  <dcterms:modified xsi:type="dcterms:W3CDTF">2010-09-28T19:01:04Z</dcterms:modified>
</cp:coreProperties>
</file>